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2760" windowWidth="7590" windowHeight="8175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<sst xmlns="http://schemas.openxmlformats.org/spreadsheetml/2006/main" count="719" uniqueCount="205">
  <si>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</si>
  <si>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</si>
  <si>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</si>
  <si>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</si>
  <si>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</si>
  <si>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</si>
  <si>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</si>
  <si>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</si>
  <si>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</si>
  <si>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</si>
  <si>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</si>
  <si>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</si>
  <si>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</si>
  <si>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</si>
  <si>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</si>
  <si>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</si>
  <si>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</si>
  <si>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</si>
  <si>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</si>
  <si>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</si>
  <si>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</si>
  <si>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</si>
  <si>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</si>
  <si>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</si>
  <si>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</si>
  <si>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</si>
  <si>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</si>
  <si>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</si>
  <si>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</si>
  <si>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</si>
  <si>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</si>
  <si>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</si>
  <si>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</si>
  <si>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</si>
  <si>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</si>
  <si>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</si>
  <si>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</si>
  <si>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</si>
  <si>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</si>
  <si>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</si>
  <si>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</si>
  <si>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</si>
  <si>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</si>
  <si>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</si>
  <si>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</si>
  <si>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</si>
  <si>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</si>
  <si>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</si>
  <si>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</si>
  <si>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</si>
  <si>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</si>
  <si>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</si>
  <si>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</si>
  <si>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</si>
  <si>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</si>
  <si>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</si>
  <si>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</si>
  <si>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</si>
  <si>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</si>
  <si>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</si>
  <si>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</si>
  <si>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</si>
  <si>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</si>
  <si>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</si>
  <si>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</si>
  <si>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</si>
  <si>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</si>
  <si>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</si>
  <si>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</si>
  <si>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</si>
  <si>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</si>
  <si>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</si>
  <si>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</si>
  <si>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</si>
  <si>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</si>
  <si>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</si>
  <si>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</si>
  <si>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</si>
  <si>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</si>
  <si>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</si>
  <si>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</si>
  <si>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</si>
  <si>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</si>
  <si>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</si>
  <si>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</si>
  <si>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</si>
  <si>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</si>
  <si>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</si>
  <si>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</si>
  <si>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</si>
  <si>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</si>
  <si>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</si>
  <si>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</si>
  <si>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</si>
  <si>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</si>
  <si>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</si>
  <si>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</si>
  <si>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</si>
  <si>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</si>
  <si>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</si>
  <si>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</si>
  <si>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</si>
  <si>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</si>
  <si>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</si>
  <si>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</si>
  <si>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</si>
  <si>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Computed by        Suntanee</t>
  </si>
  <si>
    <t>Checked by          Preecha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</si>
  <si>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</si>
  <si>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</si>
  <si>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</si>
  <si>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</si>
  <si>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</si>
  <si>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</si>
  <si>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</si>
  <si>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</si>
  <si>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</si>
  <si>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</si>
  <si>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</si>
  <si>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</si>
  <si>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</si>
  <si>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</si>
  <si>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</si>
  <si>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</si>
  <si>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</si>
  <si>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</si>
  <si>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</si>
  <si>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</si>
  <si>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</si>
  <si>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</si>
  <si>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</si>
  <si>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</si>
  <si>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</si>
  <si>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</si>
  <si>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</si>
  <si>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</si>
  <si>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</si>
  <si>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</si>
  <si>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</si>
  <si>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</si>
  <si>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</si>
  <si>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</si>
  <si>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</si>
  <si>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</si>
  <si>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</si>
  <si>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</si>
  <si>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</si>
  <si>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</si>
  <si>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</si>
  <si>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</si>
  <si>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</si>
  <si>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</si>
  <si>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</si>
  <si>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</si>
  <si>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</si>
  <si>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</si>
  <si>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</si>
  <si>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</si>
  <si>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</si>
  <si>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</si>
  <si>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</si>
  <si>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</si>
  <si>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</si>
  <si>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</si>
  <si>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</si>
  <si>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</si>
  <si>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</si>
  <si>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</si>
  <si>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</si>
  <si>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</si>
  <si>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</si>
  <si>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</si>
  <si>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</si>
  <si>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</si>
  <si>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</si>
  <si>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</si>
  <si>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</si>
  <si>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</si>
  <si>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</si>
  <si>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</si>
  <si>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</si>
  <si>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</si>
  <si>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</si>
  <si>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</si>
  <si>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</si>
  <si>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</si>
  <si>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</si>
  <si>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</si>
  <si>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</si>
  <si>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</si>
  <si>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</si>
  <si>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</si>
  <si>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</si>
  <si>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</si>
  <si>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</si>
  <si>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</si>
  <si>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</si>
  <si>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</si>
  <si>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</si>
  <si>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</si>
  <si>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</si>
  <si>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</si>
  <si>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</si>
  <si>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 xml:space="preserve"> </t>
  </si>
  <si>
    <t>Station  P.75  Water year 2020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</si>
</sst>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8.5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10" fillId="0" borderId="0" xfId="58" applyFont="1">
      <alignment/>
      <protection/>
    </xf>
    <xf numFmtId="2" fontId="10" fillId="0" borderId="14" xfId="58" applyNumberFormat="1" applyFont="1" applyFill="1" applyBorder="1" applyAlignment="1" applyProtection="1">
      <alignment horizontal="center" vertical="center" shrinkToFit="1"/>
      <protection/>
    </xf>
    <xf numFmtId="197" fontId="10" fillId="0" borderId="14" xfId="58" applyNumberFormat="1" applyFont="1" applyFill="1" applyBorder="1" applyAlignment="1" applyProtection="1">
      <alignment horizontal="center" vertical="center" wrapText="1"/>
      <protection/>
    </xf>
    <xf numFmtId="193" fontId="10" fillId="0" borderId="14" xfId="58" applyNumberFormat="1" applyFont="1" applyFill="1" applyBorder="1" applyAlignment="1" applyProtection="1">
      <alignment horizontal="center" vertical="center" wrapText="1"/>
      <protection/>
    </xf>
    <xf numFmtId="2" fontId="10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197" fontId="10" fillId="0" borderId="15" xfId="58" applyNumberFormat="1" applyFont="1" applyFill="1" applyBorder="1" applyAlignment="1" applyProtection="1">
      <alignment horizontal="center" vertical="center" wrapText="1"/>
      <protection/>
    </xf>
    <xf numFmtId="193" fontId="10" fillId="0" borderId="15" xfId="58" applyNumberFormat="1" applyFont="1" applyFill="1" applyBorder="1" applyAlignment="1" applyProtection="1">
      <alignment horizontal="center" vertical="center"/>
      <protection/>
    </xf>
    <xf numFmtId="4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19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0" fontId="10" fillId="33" borderId="14" xfId="58" applyFont="1" applyFill="1" applyBorder="1" applyAlignment="1" applyProtection="1" quotePrefix="1">
      <alignment horizontal="center" vertical="center"/>
      <protection/>
    </xf>
    <xf numFmtId="2" fontId="10" fillId="33" borderId="14" xfId="58" applyNumberFormat="1" applyFont="1" applyFill="1" applyBorder="1" applyAlignment="1" applyProtection="1" quotePrefix="1">
      <alignment horizontal="center" vertical="center"/>
      <protection/>
    </xf>
    <xf numFmtId="0" fontId="10" fillId="33" borderId="21" xfId="58" applyFont="1" applyFill="1" applyBorder="1" applyAlignment="1" applyProtection="1" quotePrefix="1">
      <alignment horizontal="center" vertical="center"/>
      <protection/>
    </xf>
    <xf numFmtId="0" fontId="10" fillId="33" borderId="22" xfId="58" applyFont="1" applyFill="1" applyBorder="1" applyAlignment="1" applyProtection="1" quotePrefix="1">
      <alignment horizontal="center" vertical="center"/>
      <protection/>
    </xf>
    <xf numFmtId="197" fontId="10" fillId="33" borderId="14" xfId="58" applyNumberFormat="1" applyFont="1" applyFill="1" applyBorder="1" applyAlignment="1" applyProtection="1" quotePrefix="1">
      <alignment horizontal="center" vertical="center"/>
      <protection/>
    </xf>
    <xf numFmtId="193" fontId="10" fillId="33" borderId="14" xfId="58" applyNumberFormat="1" applyFont="1" applyFill="1" applyBorder="1" applyAlignment="1" applyProtection="1" quotePrefix="1">
      <alignment horizontal="center" vertical="center"/>
      <protection/>
    </xf>
    <xf numFmtId="195" fontId="10" fillId="33" borderId="14" xfId="58" applyNumberFormat="1" applyFont="1" applyFill="1" applyBorder="1" applyAlignment="1" applyProtection="1" quotePrefix="1">
      <alignment horizontal="center" vertical="center"/>
      <protection/>
    </xf>
    <xf numFmtId="4" fontId="10" fillId="33" borderId="21" xfId="58" applyNumberFormat="1" applyFont="1" applyFill="1" applyBorder="1" applyAlignment="1" applyProtection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2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2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92" fontId="4" fillId="0" borderId="24" xfId="0" applyNumberFormat="1" applyFont="1" applyBorder="1" applyAlignment="1">
      <alignment/>
    </xf>
    <xf numFmtId="192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92" fontId="4" fillId="0" borderId="26" xfId="0" applyNumberFormat="1" applyFont="1" applyBorder="1" applyAlignment="1">
      <alignment/>
    </xf>
    <xf numFmtId="192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92" fontId="4" fillId="0" borderId="0" xfId="43" applyNumberFormat="1" applyFont="1" applyBorder="1" applyAlignment="1">
      <alignment horizontal="right"/>
      <protection/>
    </xf>
    <xf numFmtId="192" fontId="4" fillId="0" borderId="27" xfId="43" applyNumberFormat="1" applyFont="1" applyBorder="1" applyAlignment="1">
      <alignment horizontal="right"/>
      <protection/>
    </xf>
    <xf numFmtId="192" fontId="4" fillId="0" borderId="26" xfId="43" applyNumberFormat="1" applyFont="1" applyBorder="1" applyAlignment="1">
      <alignment horizontal="right"/>
      <protection/>
    </xf>
    <xf numFmtId="192" fontId="4" fillId="0" borderId="27" xfId="0" applyNumberFormat="1" applyFont="1" applyBorder="1" applyAlignment="1">
      <alignment/>
    </xf>
    <xf numFmtId="192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2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192" fontId="4" fillId="0" borderId="28" xfId="43" applyNumberFormat="1" applyFont="1" applyBorder="1" applyAlignment="1">
      <alignment horizontal="right"/>
      <protection/>
    </xf>
    <xf numFmtId="19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5" fontId="4" fillId="0" borderId="29" xfId="0" applyNumberFormat="1" applyFont="1" applyBorder="1" applyAlignment="1">
      <alignment/>
    </xf>
    <xf numFmtId="192" fontId="4" fillId="0" borderId="29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30" xfId="0" applyNumberFormat="1" applyFont="1" applyBorder="1" applyAlignment="1">
      <alignment horizontal="centerContinuous" vertical="center"/>
    </xf>
    <xf numFmtId="192" fontId="4" fillId="0" borderId="31" xfId="0" applyNumberFormat="1" applyFont="1" applyBorder="1" applyAlignment="1">
      <alignment horizontal="center" vertical="center"/>
    </xf>
    <xf numFmtId="192" fontId="4" fillId="0" borderId="32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3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Continuous" vertical="center"/>
    </xf>
    <xf numFmtId="192" fontId="4" fillId="0" borderId="34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4" xfId="59" applyFont="1" applyBorder="1" applyAlignment="1">
      <alignment horizontal="center"/>
      <protection/>
    </xf>
    <xf numFmtId="0" fontId="25" fillId="0" borderId="40" xfId="59" applyFont="1" applyBorder="1" applyAlignment="1">
      <alignment horizontal="center"/>
      <protection/>
    </xf>
    <xf numFmtId="0" fontId="25" fillId="34" borderId="40" xfId="59" applyFont="1" applyFill="1" applyBorder="1" applyAlignment="1">
      <alignment horizontal="center"/>
      <protection/>
    </xf>
    <xf numFmtId="0" fontId="25" fillId="0" borderId="41" xfId="59" applyFont="1" applyBorder="1" applyAlignment="1">
      <alignment horizontal="center"/>
      <protection/>
    </xf>
    <xf numFmtId="0" fontId="25" fillId="0" borderId="42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4" borderId="0" xfId="59" applyFont="1" applyFill="1" applyBorder="1" applyAlignment="1">
      <alignment horizontal="center"/>
      <protection/>
    </xf>
    <xf numFmtId="0" fontId="25" fillId="0" borderId="43" xfId="59" applyFont="1" applyBorder="1" applyAlignment="1">
      <alignment horizontal="center"/>
      <protection/>
    </xf>
    <xf numFmtId="0" fontId="25" fillId="0" borderId="42" xfId="59" applyFont="1" applyBorder="1">
      <alignment/>
      <protection/>
    </xf>
    <xf numFmtId="0" fontId="25" fillId="0" borderId="43" xfId="59" applyFont="1" applyBorder="1">
      <alignment/>
      <protection/>
    </xf>
    <xf numFmtId="0" fontId="25" fillId="0" borderId="15" xfId="59" applyFont="1" applyBorder="1" applyAlignment="1">
      <alignment horizontal="center"/>
      <protection/>
    </xf>
    <xf numFmtId="0" fontId="25" fillId="34" borderId="44" xfId="59" applyFont="1" applyFill="1" applyBorder="1">
      <alignment/>
      <protection/>
    </xf>
    <xf numFmtId="0" fontId="25" fillId="0" borderId="45" xfId="59" applyFont="1" applyBorder="1" applyAlignment="1">
      <alignment horizontal="center"/>
      <protection/>
    </xf>
    <xf numFmtId="205" fontId="0" fillId="0" borderId="46" xfId="59" applyNumberFormat="1" applyFont="1" applyBorder="1" applyAlignment="1">
      <alignment horizontal="center"/>
      <protection/>
    </xf>
    <xf numFmtId="0" fontId="0" fillId="0" borderId="46" xfId="59" applyBorder="1" applyAlignment="1">
      <alignment horizontal="center"/>
      <protection/>
    </xf>
    <xf numFmtId="206" fontId="0" fillId="0" borderId="46" xfId="59" applyNumberFormat="1" applyFont="1" applyBorder="1" applyAlignment="1">
      <alignment horizontal="right"/>
      <protection/>
    </xf>
    <xf numFmtId="206" fontId="0" fillId="0" borderId="46" xfId="59" applyNumberFormat="1" applyBorder="1" applyAlignment="1">
      <alignment horizontal="right"/>
      <protection/>
    </xf>
    <xf numFmtId="206" fontId="0" fillId="0" borderId="46" xfId="59" applyNumberFormat="1" applyBorder="1">
      <alignment/>
      <protection/>
    </xf>
    <xf numFmtId="193" fontId="0" fillId="34" borderId="46" xfId="59" applyNumberFormat="1" applyFill="1" applyBorder="1">
      <alignment/>
      <protection/>
    </xf>
    <xf numFmtId="2" fontId="0" fillId="0" borderId="46" xfId="59" applyNumberFormat="1" applyBorder="1">
      <alignment/>
      <protection/>
    </xf>
    <xf numFmtId="2" fontId="0" fillId="0" borderId="47" xfId="59" applyNumberFormat="1" applyFon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5" xfId="59" applyNumberFormat="1" applyBorder="1">
      <alignment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05" fontId="25" fillId="0" borderId="14" xfId="59" applyNumberFormat="1" applyFont="1" applyBorder="1" applyAlignment="1">
      <alignment horizontal="center"/>
      <protection/>
    </xf>
    <xf numFmtId="205" fontId="25" fillId="0" borderId="42" xfId="59" applyNumberFormat="1" applyFont="1" applyBorder="1" applyAlignment="1">
      <alignment horizontal="center"/>
      <protection/>
    </xf>
    <xf numFmtId="205" fontId="25" fillId="0" borderId="42" xfId="59" applyNumberFormat="1" applyFont="1" applyBorder="1">
      <alignment/>
      <protection/>
    </xf>
    <xf numFmtId="205" fontId="25" fillId="0" borderId="15" xfId="59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14" xfId="59" applyNumberFormat="1" applyFont="1" applyBorder="1" applyAlignment="1">
      <alignment horizontal="center"/>
      <protection/>
    </xf>
    <xf numFmtId="206" fontId="25" fillId="0" borderId="40" xfId="59" applyNumberFormat="1" applyFont="1" applyBorder="1" applyAlignment="1">
      <alignment horizontal="center"/>
      <protection/>
    </xf>
    <xf numFmtId="206" fontId="25" fillId="0" borderId="42" xfId="59" applyNumberFormat="1" applyFont="1" applyBorder="1" applyAlignment="1">
      <alignment horizontal="center"/>
      <protection/>
    </xf>
    <xf numFmtId="206" fontId="25" fillId="0" borderId="0" xfId="59" applyNumberFormat="1" applyFont="1" applyBorder="1" applyAlignment="1">
      <alignment horizontal="center"/>
      <protection/>
    </xf>
    <xf numFmtId="206" fontId="25" fillId="0" borderId="15" xfId="59" applyNumberFormat="1" applyFont="1" applyBorder="1" applyAlignment="1">
      <alignment horizontal="center"/>
      <protection/>
    </xf>
    <xf numFmtId="206" fontId="25" fillId="0" borderId="44" xfId="59" applyNumberFormat="1" applyFont="1" applyBorder="1" applyAlignment="1">
      <alignment horizontal="center"/>
      <protection/>
    </xf>
    <xf numFmtId="206" fontId="0" fillId="0" borderId="4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27" xfId="0" applyFont="1" applyBorder="1" applyAlignment="1">
      <alignment/>
    </xf>
    <xf numFmtId="192" fontId="10" fillId="0" borderId="46" xfId="57" applyNumberFormat="1" applyFont="1" applyBorder="1" applyAlignment="1">
      <alignment horizontal="right" vertical="center"/>
      <protection/>
    </xf>
    <xf numFmtId="49" fontId="4" fillId="0" borderId="2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4" xfId="0" applyNumberFormat="1" applyFont="1" applyBorder="1" applyAlignment="1">
      <alignment/>
    </xf>
    <xf numFmtId="204" fontId="4" fillId="0" borderId="2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204" fontId="4" fillId="0" borderId="27" xfId="0" applyNumberFormat="1" applyFont="1" applyBorder="1" applyAlignment="1">
      <alignment/>
    </xf>
    <xf numFmtId="206" fontId="0" fillId="0" borderId="46" xfId="59" applyNumberFormat="1" applyFont="1" applyBorder="1">
      <alignment/>
      <protection/>
    </xf>
    <xf numFmtId="193" fontId="0" fillId="34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0" fontId="0" fillId="0" borderId="46" xfId="5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0" fillId="0" borderId="49" xfId="59" applyNumberFormat="1" applyFont="1" applyBorder="1">
      <alignment/>
      <protection/>
    </xf>
    <xf numFmtId="193" fontId="0" fillId="34" borderId="49" xfId="59" applyNumberFormat="1" applyFont="1" applyFill="1" applyBorder="1">
      <alignment/>
      <protection/>
    </xf>
    <xf numFmtId="2" fontId="0" fillId="0" borderId="49" xfId="59" applyNumberFormat="1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15" xfId="0" applyNumberFormat="1" applyBorder="1" applyAlignment="1">
      <alignment/>
    </xf>
    <xf numFmtId="206" fontId="0" fillId="0" borderId="15" xfId="59" applyNumberFormat="1" applyFont="1" applyBorder="1">
      <alignment/>
      <protection/>
    </xf>
    <xf numFmtId="193" fontId="0" fillId="34" borderId="15" xfId="59" applyNumberFormat="1" applyFont="1" applyFill="1" applyBorder="1">
      <alignment/>
      <protection/>
    </xf>
    <xf numFmtId="2" fontId="0" fillId="0" borderId="15" xfId="59" applyNumberFormat="1" applyFont="1" applyBorder="1">
      <alignment/>
      <protection/>
    </xf>
    <xf numFmtId="2" fontId="0" fillId="0" borderId="15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0" fillId="0" borderId="50" xfId="59" applyNumberFormat="1" applyFont="1" applyBorder="1">
      <alignment/>
      <protection/>
    </xf>
    <xf numFmtId="193" fontId="0" fillId="34" borderId="50" xfId="59" applyNumberFormat="1" applyFont="1" applyFill="1" applyBorder="1">
      <alignment/>
      <protection/>
    </xf>
    <xf numFmtId="2" fontId="0" fillId="0" borderId="50" xfId="59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205" fontId="28" fillId="0" borderId="46" xfId="0" applyNumberFormat="1" applyFont="1" applyBorder="1" applyAlignment="1">
      <alignment/>
    </xf>
    <xf numFmtId="192" fontId="28" fillId="0" borderId="46" xfId="0" applyNumberFormat="1" applyFont="1" applyBorder="1" applyAlignment="1">
      <alignment/>
    </xf>
    <xf numFmtId="0" fontId="10" fillId="33" borderId="46" xfId="58" applyFont="1" applyFill="1" applyBorder="1" applyAlignment="1">
      <alignment horizontal="center" vertical="center"/>
      <protection/>
    </xf>
    <xf numFmtId="206" fontId="0" fillId="0" borderId="46" xfId="0" applyNumberFormat="1" applyFont="1" applyBorder="1" applyAlignment="1">
      <alignment/>
    </xf>
    <xf numFmtId="0" fontId="25" fillId="0" borderId="44" xfId="59" applyFont="1" applyBorder="1" applyAlignment="1">
      <alignment horizontal="center"/>
      <protection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/>
    </xf>
    <xf numFmtId="195" fontId="10" fillId="0" borderId="46" xfId="57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3" fontId="0" fillId="34" borderId="52" xfId="59" applyNumberFormat="1" applyFont="1" applyFill="1" applyBorder="1">
      <alignment/>
      <protection/>
    </xf>
    <xf numFmtId="193" fontId="0" fillId="34" borderId="14" xfId="59" applyNumberFormat="1" applyFont="1" applyFill="1" applyBorder="1">
      <alignment/>
      <protection/>
    </xf>
    <xf numFmtId="192" fontId="4" fillId="0" borderId="31" xfId="0" applyNumberFormat="1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/>
      <protection/>
    </xf>
    <xf numFmtId="0" fontId="29" fillId="0" borderId="0" xfId="42" applyFont="1" applyAlignment="1">
      <alignment horizontal="center" vertical="center"/>
      <protection/>
    </xf>
    <xf numFmtId="192" fontId="26" fillId="0" borderId="53" xfId="57" applyNumberFormat="1" applyFont="1" applyBorder="1">
      <alignment/>
      <protection/>
    </xf>
    <xf numFmtId="192" fontId="29" fillId="0" borderId="0" xfId="42" applyNumberFormat="1" applyFont="1" applyBorder="1" applyAlignment="1">
      <alignment horizontal="center"/>
      <protection/>
    </xf>
    <xf numFmtId="2" fontId="30" fillId="0" borderId="0" xfId="42" applyNumberFormat="1" applyFont="1">
      <alignment/>
      <protection/>
    </xf>
    <xf numFmtId="0" fontId="30" fillId="0" borderId="0" xfId="42" applyFont="1">
      <alignment/>
      <protection/>
    </xf>
    <xf numFmtId="0" fontId="29" fillId="0" borderId="0" xfId="0" applyFont="1" applyBorder="1" applyAlignment="1">
      <alignment/>
    </xf>
    <xf numFmtId="192" fontId="29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2" fontId="4" fillId="0" borderId="54" xfId="0" applyNumberFormat="1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6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3" fontId="0" fillId="34" borderId="55" xfId="59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205" fontId="4" fillId="35" borderId="29" xfId="0" applyNumberFormat="1" applyFont="1" applyFill="1" applyBorder="1" applyAlignment="1">
      <alignment/>
    </xf>
    <xf numFmtId="192" fontId="4" fillId="35" borderId="29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5" fontId="4" fillId="35" borderId="0" xfId="0" applyNumberFormat="1" applyFont="1" applyFill="1" applyBorder="1" applyAlignment="1">
      <alignment/>
    </xf>
    <xf numFmtId="192" fontId="4" fillId="35" borderId="0" xfId="0" applyNumberFormat="1" applyFont="1" applyFill="1" applyBorder="1" applyAlignment="1">
      <alignment/>
    </xf>
    <xf numFmtId="205" fontId="4" fillId="35" borderId="0" xfId="0" applyNumberFormat="1" applyFont="1" applyFill="1" applyAlignment="1">
      <alignment/>
    </xf>
    <xf numFmtId="192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 horizontal="center"/>
    </xf>
    <xf numFmtId="195" fontId="31" fillId="0" borderId="46" xfId="57" applyNumberFormat="1" applyFont="1" applyBorder="1" applyAlignment="1">
      <alignment horizontal="right" vertical="center"/>
      <protection/>
    </xf>
    <xf numFmtId="0" fontId="25" fillId="36" borderId="47" xfId="59" applyFont="1" applyFill="1" applyBorder="1" applyAlignment="1">
      <alignment horizontal="center"/>
      <protection/>
    </xf>
    <xf numFmtId="0" fontId="25" fillId="36" borderId="56" xfId="59" applyFont="1" applyFill="1" applyBorder="1" applyAlignment="1">
      <alignment horizontal="center"/>
      <protection/>
    </xf>
    <xf numFmtId="0" fontId="25" fillId="36" borderId="57" xfId="59" applyFont="1" applyFill="1" applyBorder="1" applyAlignment="1">
      <alignment horizontal="center"/>
      <protection/>
    </xf>
    <xf numFmtId="193" fontId="10" fillId="0" borderId="46" xfId="58" applyNumberFormat="1" applyFont="1" applyFill="1" applyBorder="1" applyAlignment="1" applyProtection="1">
      <alignment/>
      <protection/>
    </xf>
    <xf numFmtId="193" fontId="10" fillId="0" borderId="46" xfId="58" applyNumberFormat="1" applyFont="1" applyFill="1" applyBorder="1" applyProtection="1">
      <alignment/>
      <protection/>
    </xf>
    <xf numFmtId="195" fontId="10" fillId="0" borderId="14" xfId="58" applyNumberFormat="1" applyFont="1" applyFill="1" applyBorder="1" applyAlignment="1" applyProtection="1">
      <alignment horizontal="center" vertical="center" textRotation="90"/>
      <protection/>
    </xf>
    <xf numFmtId="195" fontId="10" fillId="0" borderId="15" xfId="58" applyNumberFormat="1" applyFont="1" applyFill="1" applyBorder="1" applyAlignment="1" applyProtection="1">
      <alignment horizontal="center" vertical="center" textRotation="90"/>
      <protection/>
    </xf>
    <xf numFmtId="4" fontId="10" fillId="0" borderId="46" xfId="58" applyNumberFormat="1" applyFont="1" applyFill="1" applyBorder="1" applyAlignment="1" applyProtection="1">
      <alignment horizontal="center" vertical="center"/>
      <protection/>
    </xf>
    <xf numFmtId="195" fontId="10" fillId="0" borderId="46" xfId="58" applyNumberFormat="1" applyFont="1" applyFill="1" applyBorder="1" applyAlignment="1" applyProtection="1">
      <alignment horizontal="center"/>
      <protection/>
    </xf>
    <xf numFmtId="4" fontId="10" fillId="0" borderId="46" xfId="58" applyNumberFormat="1" applyFont="1" applyFill="1" applyBorder="1" applyAlignment="1" applyProtection="1">
      <alignment horizontal="center"/>
      <protection/>
    </xf>
    <xf numFmtId="0" fontId="10" fillId="0" borderId="14" xfId="58" applyFont="1" applyFill="1" applyBorder="1" applyAlignment="1" applyProtection="1">
      <alignment horizontal="center" vertical="center" textRotation="90"/>
      <protection/>
    </xf>
    <xf numFmtId="0" fontId="10" fillId="0" borderId="15" xfId="58" applyFont="1" applyFill="1" applyBorder="1" applyAlignment="1" applyProtection="1">
      <alignment horizontal="center" vertical="center" textRotation="90"/>
      <protection/>
    </xf>
    <xf numFmtId="205" fontId="28" fillId="0" borderId="47" xfId="0" applyNumberFormat="1" applyFont="1" applyBorder="1" applyAlignment="1">
      <alignment horizontal="center"/>
    </xf>
    <xf numFmtId="205" fontId="28" fillId="0" borderId="56" xfId="0" applyNumberFormat="1" applyFont="1" applyBorder="1" applyAlignment="1">
      <alignment horizontal="center"/>
    </xf>
    <xf numFmtId="205" fontId="28" fillId="0" borderId="57" xfId="0" applyNumberFormat="1" applyFont="1" applyBorder="1" applyAlignment="1">
      <alignment horizontal="center"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9" fillId="0" borderId="57" xfId="58" applyNumberFormat="1" applyFont="1" applyFill="1" applyBorder="1" applyAlignment="1" applyProtection="1">
      <alignment horizontal="center"/>
      <protection/>
    </xf>
    <xf numFmtId="2" fontId="10" fillId="0" borderId="46" xfId="58" applyNumberFormat="1" applyFont="1" applyFill="1" applyBorder="1" applyAlignment="1" applyProtection="1">
      <alignment horizontal="center"/>
      <protection/>
    </xf>
    <xf numFmtId="193" fontId="10" fillId="0" borderId="46" xfId="58" applyNumberFormat="1" applyFont="1" applyFill="1" applyBorder="1" applyAlignment="1" applyProtection="1">
      <alignment horizontal="center"/>
      <protection/>
    </xf>
    <xf numFmtId="0" fontId="10" fillId="0" borderId="46" xfId="58" applyFont="1" applyFill="1" applyBorder="1" applyAlignment="1" applyProtection="1">
      <alignment horizontal="center" vertical="center"/>
      <protection/>
    </xf>
    <xf numFmtId="0" fontId="10" fillId="0" borderId="14" xfId="58" applyFont="1" applyFill="1" applyBorder="1" applyAlignment="1" applyProtection="1">
      <alignment horizontal="center" vertical="center"/>
      <protection/>
    </xf>
    <xf numFmtId="0" fontId="10" fillId="0" borderId="46" xfId="58" applyFont="1" applyFill="1" applyBorder="1" applyAlignment="1" applyProtection="1">
      <alignment horizontal="center" vertical="center" textRotation="90"/>
      <protection/>
    </xf>
    <xf numFmtId="2" fontId="10" fillId="0" borderId="46" xfId="58" applyNumberFormat="1" applyFont="1" applyFill="1" applyBorder="1" applyAlignment="1" applyProtection="1">
      <alignment horizontal="left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6975"/>
          <c:w val="0.78825"/>
          <c:h val="0.823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DATA!$E$562:$E$585</c:f>
              <c:numCache>
                <c:ptCount val="24"/>
                <c:pt idx="0">
                  <c:v>12.024</c:v>
                </c:pt>
                <c:pt idx="1">
                  <c:v>7.705</c:v>
                </c:pt>
                <c:pt idx="2">
                  <c:v>2.797</c:v>
                </c:pt>
                <c:pt idx="3">
                  <c:v>0.993</c:v>
                </c:pt>
                <c:pt idx="4">
                  <c:v>1.091</c:v>
                </c:pt>
                <c:pt idx="6">
                  <c:v>62.159</c:v>
                </c:pt>
                <c:pt idx="7">
                  <c:v>10.608</c:v>
                </c:pt>
                <c:pt idx="8">
                  <c:v>24.413</c:v>
                </c:pt>
                <c:pt idx="9">
                  <c:v>10.42</c:v>
                </c:pt>
                <c:pt idx="10">
                  <c:v>7.848</c:v>
                </c:pt>
                <c:pt idx="11">
                  <c:v>14.071</c:v>
                </c:pt>
                <c:pt idx="12">
                  <c:v>5</c:v>
                </c:pt>
                <c:pt idx="13">
                  <c:v>5.21</c:v>
                </c:pt>
                <c:pt idx="14">
                  <c:v>13.116</c:v>
                </c:pt>
                <c:pt idx="15">
                  <c:v>13.748</c:v>
                </c:pt>
                <c:pt idx="16">
                  <c:v>10.729</c:v>
                </c:pt>
                <c:pt idx="17">
                  <c:v>6.03</c:v>
                </c:pt>
                <c:pt idx="18">
                  <c:v>5.361</c:v>
                </c:pt>
                <c:pt idx="19">
                  <c:v>1.54</c:v>
                </c:pt>
                <c:pt idx="20">
                  <c:v>26.529</c:v>
                </c:pt>
                <c:pt idx="21">
                  <c:v>4.35</c:v>
                </c:pt>
                <c:pt idx="22">
                  <c:v>3.7</c:v>
                </c:pt>
                <c:pt idx="23">
                  <c:v>3.629</c:v>
                </c:pt>
              </c:numCache>
            </c:numRef>
          </c:xVal>
          <c:yVal>
            <c:numRef>
              <c:f>DATA!$H$562:$H$585</c:f>
              <c:numCache>
                <c:ptCount val="24"/>
                <c:pt idx="0">
                  <c:v>26.83408777344</c:v>
                </c:pt>
                <c:pt idx="1">
                  <c:v>14.362472334240001</c:v>
                </c:pt>
                <c:pt idx="2">
                  <c:v>8.86975286832</c:v>
                </c:pt>
                <c:pt idx="6">
                  <c:v>4645.1526201227525</c:v>
                </c:pt>
                <c:pt idx="7">
                  <c:v>850.4989153689601</c:v>
                </c:pt>
                <c:pt idx="8">
                  <c:v>222.19646240160003</c:v>
                </c:pt>
                <c:pt idx="9">
                  <c:v>66.26086369344002</c:v>
                </c:pt>
                <c:pt idx="10">
                  <c:v>58.069329193728</c:v>
                </c:pt>
                <c:pt idx="11">
                  <c:v>104.07497358844802</c:v>
                </c:pt>
                <c:pt idx="12">
                  <c:v>20.83597056</c:v>
                </c:pt>
                <c:pt idx="13">
                  <c:v>19.950743695680003</c:v>
                </c:pt>
                <c:pt idx="14">
                  <c:v>64.041317760384</c:v>
                </c:pt>
                <c:pt idx="15">
                  <c:v>68.386593252096</c:v>
                </c:pt>
                <c:pt idx="16">
                  <c:v>66.203034257376</c:v>
                </c:pt>
                <c:pt idx="17">
                  <c:v>19.27307268576</c:v>
                </c:pt>
                <c:pt idx="18">
                  <c:v>14.468797410336</c:v>
                </c:pt>
                <c:pt idx="19">
                  <c:v>3.29904102528</c:v>
                </c:pt>
                <c:pt idx="20">
                  <c:v>42.02004119270401</c:v>
                </c:pt>
                <c:pt idx="21">
                  <c:v>8.407231358399999</c:v>
                </c:pt>
                <c:pt idx="22">
                  <c:v>3.1630961376</c:v>
                </c:pt>
                <c:pt idx="23">
                  <c:v>2.8627173146880005</c:v>
                </c:pt>
              </c:numCache>
            </c:numRef>
          </c:yVal>
          <c:smooth val="0"/>
        </c:ser>
        <c:axId val="36337992"/>
        <c:axId val="58606473"/>
      </c:scatterChart>
      <c:valAx>
        <c:axId val="3633799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606473"/>
        <c:crossesAt val="0.1"/>
        <c:crossBetween val="midCat"/>
        <c:dispUnits/>
      </c:valAx>
      <c:valAx>
        <c:axId val="5860647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3379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2125"/>
          <c:w val="0.141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925"/>
          <c:w val="0.79675"/>
          <c:h val="0.883"/>
        </c:manualLayout>
      </c:layout>
      <c:scatterChart>
        <c:scatterStyle val="lineMarker"/>
        <c:varyColors val="0"/>
        <c:ser>
          <c:idx val="1"/>
          <c:order val="0"/>
          <c:tx>
            <c:v>2001 - 2020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DATA!$E$9:$E$585</c:f>
              <c:numCache>
                <c:ptCount val="577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  <c:pt idx="495">
                  <c:v>16.569</c:v>
                </c:pt>
                <c:pt idx="496">
                  <c:v>15.317</c:v>
                </c:pt>
                <c:pt idx="497">
                  <c:v>2.609</c:v>
                </c:pt>
                <c:pt idx="498">
                  <c:v>14.142</c:v>
                </c:pt>
                <c:pt idx="499">
                  <c:v>26.498</c:v>
                </c:pt>
                <c:pt idx="500">
                  <c:v>14.142</c:v>
                </c:pt>
                <c:pt idx="501">
                  <c:v>5.386</c:v>
                </c:pt>
                <c:pt idx="502">
                  <c:v>5.415</c:v>
                </c:pt>
                <c:pt idx="503">
                  <c:v>19.07</c:v>
                </c:pt>
                <c:pt idx="504">
                  <c:v>50.129</c:v>
                </c:pt>
                <c:pt idx="505">
                  <c:v>6.311</c:v>
                </c:pt>
                <c:pt idx="506">
                  <c:v>26.384</c:v>
                </c:pt>
                <c:pt idx="507">
                  <c:v>18.975</c:v>
                </c:pt>
                <c:pt idx="508">
                  <c:v>30.33</c:v>
                </c:pt>
                <c:pt idx="509">
                  <c:v>35.124</c:v>
                </c:pt>
                <c:pt idx="510">
                  <c:v>87.791</c:v>
                </c:pt>
                <c:pt idx="511">
                  <c:v>178.717</c:v>
                </c:pt>
                <c:pt idx="512">
                  <c:v>28.052</c:v>
                </c:pt>
                <c:pt idx="513">
                  <c:v>27.205</c:v>
                </c:pt>
                <c:pt idx="514">
                  <c:v>27.09</c:v>
                </c:pt>
                <c:pt idx="515">
                  <c:v>11.627</c:v>
                </c:pt>
                <c:pt idx="516">
                  <c:v>10.198</c:v>
                </c:pt>
                <c:pt idx="517">
                  <c:v>4.87</c:v>
                </c:pt>
                <c:pt idx="518">
                  <c:v>10.053</c:v>
                </c:pt>
                <c:pt idx="519">
                  <c:v>17.399</c:v>
                </c:pt>
                <c:pt idx="520">
                  <c:v>13.974</c:v>
                </c:pt>
                <c:pt idx="521">
                  <c:v>15.153</c:v>
                </c:pt>
                <c:pt idx="522">
                  <c:v>13.885</c:v>
                </c:pt>
                <c:pt idx="523">
                  <c:v>15.74</c:v>
                </c:pt>
                <c:pt idx="524">
                  <c:v>18.347</c:v>
                </c:pt>
                <c:pt idx="525">
                  <c:v>18.496</c:v>
                </c:pt>
                <c:pt idx="526">
                  <c:v>14.882</c:v>
                </c:pt>
                <c:pt idx="527">
                  <c:v>3.995</c:v>
                </c:pt>
                <c:pt idx="528">
                  <c:v>8.256</c:v>
                </c:pt>
                <c:pt idx="529">
                  <c:v>1.223</c:v>
                </c:pt>
                <c:pt idx="530">
                  <c:v>4.328</c:v>
                </c:pt>
                <c:pt idx="531">
                  <c:v>7.481</c:v>
                </c:pt>
                <c:pt idx="532">
                  <c:v>2.435</c:v>
                </c:pt>
                <c:pt idx="533">
                  <c:v>2.247</c:v>
                </c:pt>
                <c:pt idx="534">
                  <c:v>11.659</c:v>
                </c:pt>
                <c:pt idx="535">
                  <c:v>26.822</c:v>
                </c:pt>
                <c:pt idx="536">
                  <c:v>12.212</c:v>
                </c:pt>
                <c:pt idx="537">
                  <c:v>32.336</c:v>
                </c:pt>
                <c:pt idx="538">
                  <c:v>44.04</c:v>
                </c:pt>
                <c:pt idx="539">
                  <c:v>11.036</c:v>
                </c:pt>
                <c:pt idx="541">
                  <c:v>9.882</c:v>
                </c:pt>
                <c:pt idx="542">
                  <c:v>7.962</c:v>
                </c:pt>
                <c:pt idx="543">
                  <c:v>6.167</c:v>
                </c:pt>
                <c:pt idx="544">
                  <c:v>5.812</c:v>
                </c:pt>
                <c:pt idx="545">
                  <c:v>5.701</c:v>
                </c:pt>
                <c:pt idx="546">
                  <c:v>4.714</c:v>
                </c:pt>
                <c:pt idx="547">
                  <c:v>10.106</c:v>
                </c:pt>
                <c:pt idx="548">
                  <c:v>11.777</c:v>
                </c:pt>
                <c:pt idx="549">
                  <c:v>13.003</c:v>
                </c:pt>
                <c:pt idx="550">
                  <c:v>11.493</c:v>
                </c:pt>
                <c:pt idx="551">
                  <c:v>0.619</c:v>
                </c:pt>
                <c:pt idx="552">
                  <c:v>11.204</c:v>
                </c:pt>
                <c:pt idx="553">
                  <c:v>12.024</c:v>
                </c:pt>
                <c:pt idx="554">
                  <c:v>7.705</c:v>
                </c:pt>
                <c:pt idx="555">
                  <c:v>2.797</c:v>
                </c:pt>
                <c:pt idx="556">
                  <c:v>0.993</c:v>
                </c:pt>
                <c:pt idx="557">
                  <c:v>1.091</c:v>
                </c:pt>
                <c:pt idx="559">
                  <c:v>62.159</c:v>
                </c:pt>
                <c:pt idx="560">
                  <c:v>10.608</c:v>
                </c:pt>
                <c:pt idx="561">
                  <c:v>24.413</c:v>
                </c:pt>
                <c:pt idx="562">
                  <c:v>10.42</c:v>
                </c:pt>
                <c:pt idx="563">
                  <c:v>7.848</c:v>
                </c:pt>
                <c:pt idx="564">
                  <c:v>14.071</c:v>
                </c:pt>
                <c:pt idx="565">
                  <c:v>5</c:v>
                </c:pt>
                <c:pt idx="566">
                  <c:v>5.21</c:v>
                </c:pt>
                <c:pt idx="567">
                  <c:v>13.116</c:v>
                </c:pt>
                <c:pt idx="568">
                  <c:v>13.748</c:v>
                </c:pt>
                <c:pt idx="569">
                  <c:v>10.729</c:v>
                </c:pt>
                <c:pt idx="570">
                  <c:v>6.03</c:v>
                </c:pt>
                <c:pt idx="571">
                  <c:v>5.361</c:v>
                </c:pt>
                <c:pt idx="572">
                  <c:v>1.54</c:v>
                </c:pt>
                <c:pt idx="573">
                  <c:v>26.529</c:v>
                </c:pt>
                <c:pt idx="574">
                  <c:v>4.35</c:v>
                </c:pt>
                <c:pt idx="575">
                  <c:v>3.7</c:v>
                </c:pt>
                <c:pt idx="576">
                  <c:v>3.629</c:v>
                </c:pt>
              </c:numCache>
            </c:numRef>
          </c:xVal>
          <c:yVal>
            <c:numRef>
              <c:f>DATA!$H$9:$H$585</c:f>
              <c:numCache>
                <c:ptCount val="577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  <c:pt idx="495">
                  <c:v>49.62149918812799</c:v>
                </c:pt>
                <c:pt idx="496">
                  <c:v>35.100452884608</c:v>
                </c:pt>
                <c:pt idx="497">
                  <c:v>10.913233938624002</c:v>
                </c:pt>
                <c:pt idx="498">
                  <c:v>55.137595304448</c:v>
                </c:pt>
                <c:pt idx="499">
                  <c:v>142.4613245904</c:v>
                </c:pt>
                <c:pt idx="500">
                  <c:v>68.32445955840001</c:v>
                </c:pt>
                <c:pt idx="501">
                  <c:v>5.631653477952</c:v>
                </c:pt>
                <c:pt idx="502">
                  <c:v>4.1727406046399995</c:v>
                </c:pt>
                <c:pt idx="503">
                  <c:v>21.36885219072</c:v>
                </c:pt>
                <c:pt idx="504">
                  <c:v>267.74688772627195</c:v>
                </c:pt>
                <c:pt idx="505">
                  <c:v>28.121213981088</c:v>
                </c:pt>
                <c:pt idx="506">
                  <c:v>118.223780230656</c:v>
                </c:pt>
                <c:pt idx="507">
                  <c:v>137.54543655600003</c:v>
                </c:pt>
                <c:pt idx="508">
                  <c:v>215.37549628992002</c:v>
                </c:pt>
                <c:pt idx="509">
                  <c:v>417.79704307161603</c:v>
                </c:pt>
                <c:pt idx="510">
                  <c:v>900.0089527904641</c:v>
                </c:pt>
                <c:pt idx="511">
                  <c:v>11549.613707466913</c:v>
                </c:pt>
                <c:pt idx="512">
                  <c:v>389.238446998656</c:v>
                </c:pt>
                <c:pt idx="513">
                  <c:v>107.35413540192</c:v>
                </c:pt>
                <c:pt idx="514">
                  <c:v>82.21527542592001</c:v>
                </c:pt>
                <c:pt idx="515">
                  <c:v>69.788730566016</c:v>
                </c:pt>
                <c:pt idx="516">
                  <c:v>86.56421239065601</c:v>
                </c:pt>
                <c:pt idx="517">
                  <c:v>36.49152837312</c:v>
                </c:pt>
                <c:pt idx="518">
                  <c:v>65.55554029670401</c:v>
                </c:pt>
                <c:pt idx="519">
                  <c:v>109.46280139603202</c:v>
                </c:pt>
                <c:pt idx="520">
                  <c:v>8.871255948672001</c:v>
                </c:pt>
                <c:pt idx="521">
                  <c:v>31.158400133088</c:v>
                </c:pt>
                <c:pt idx="522">
                  <c:v>41.09798534112</c:v>
                </c:pt>
                <c:pt idx="523">
                  <c:v>38.592590192639996</c:v>
                </c:pt>
                <c:pt idx="524">
                  <c:v>31.152073476384007</c:v>
                </c:pt>
                <c:pt idx="525">
                  <c:v>37.759170281472</c:v>
                </c:pt>
                <c:pt idx="526">
                  <c:v>24.041609553024</c:v>
                </c:pt>
                <c:pt idx="527">
                  <c:v>7.865511197760001</c:v>
                </c:pt>
                <c:pt idx="528">
                  <c:v>17.162198175744</c:v>
                </c:pt>
                <c:pt idx="529">
                  <c:v>2.838205846368001</c:v>
                </c:pt>
                <c:pt idx="530">
                  <c:v>14.628907851264</c:v>
                </c:pt>
                <c:pt idx="531">
                  <c:v>11.101203365472001</c:v>
                </c:pt>
                <c:pt idx="532">
                  <c:v>1.5487838928</c:v>
                </c:pt>
                <c:pt idx="533">
                  <c:v>2.16690901056</c:v>
                </c:pt>
                <c:pt idx="534">
                  <c:v>29.991677263488004</c:v>
                </c:pt>
                <c:pt idx="535">
                  <c:v>239.31853969247996</c:v>
                </c:pt>
                <c:pt idx="536">
                  <c:v>63.34662763584</c:v>
                </c:pt>
                <c:pt idx="537">
                  <c:v>634.335690719232</c:v>
                </c:pt>
                <c:pt idx="538">
                  <c:v>772.30554478848</c:v>
                </c:pt>
                <c:pt idx="539">
                  <c:v>208.797190124544</c:v>
                </c:pt>
                <c:pt idx="541">
                  <c:v>6.9171678915840005</c:v>
                </c:pt>
                <c:pt idx="542">
                  <c:v>8.163776953152</c:v>
                </c:pt>
                <c:pt idx="543">
                  <c:v>47.43337709174399</c:v>
                </c:pt>
                <c:pt idx="544">
                  <c:v>44.564556345984016</c:v>
                </c:pt>
                <c:pt idx="545">
                  <c:v>4.206316745664001</c:v>
                </c:pt>
                <c:pt idx="546">
                  <c:v>1.9270771660800006</c:v>
                </c:pt>
                <c:pt idx="547">
                  <c:v>2.4299718861312</c:v>
                </c:pt>
                <c:pt idx="549">
                  <c:v>15.973301712096003</c:v>
                </c:pt>
                <c:pt idx="550">
                  <c:v>15.954602827680002</c:v>
                </c:pt>
                <c:pt idx="551">
                  <c:v>2.2138473000960004</c:v>
                </c:pt>
                <c:pt idx="552">
                  <c:v>32.939642761344004</c:v>
                </c:pt>
                <c:pt idx="553">
                  <c:v>26.83408777344</c:v>
                </c:pt>
                <c:pt idx="554">
                  <c:v>14.362472334240001</c:v>
                </c:pt>
                <c:pt idx="555">
                  <c:v>8.86975286832</c:v>
                </c:pt>
                <c:pt idx="559">
                  <c:v>4645.1526201227525</c:v>
                </c:pt>
                <c:pt idx="560">
                  <c:v>850.4989153689601</c:v>
                </c:pt>
                <c:pt idx="561">
                  <c:v>222.19646240160003</c:v>
                </c:pt>
                <c:pt idx="562">
                  <c:v>66.26086369344002</c:v>
                </c:pt>
                <c:pt idx="563">
                  <c:v>58.069329193728</c:v>
                </c:pt>
                <c:pt idx="564">
                  <c:v>104.07497358844802</c:v>
                </c:pt>
                <c:pt idx="565">
                  <c:v>20.83597056</c:v>
                </c:pt>
                <c:pt idx="566">
                  <c:v>19.950743695680003</c:v>
                </c:pt>
                <c:pt idx="567">
                  <c:v>64.041317760384</c:v>
                </c:pt>
                <c:pt idx="568">
                  <c:v>68.386593252096</c:v>
                </c:pt>
                <c:pt idx="569">
                  <c:v>66.203034257376</c:v>
                </c:pt>
                <c:pt idx="570">
                  <c:v>19.27307268576</c:v>
                </c:pt>
                <c:pt idx="571">
                  <c:v>14.468797410336</c:v>
                </c:pt>
                <c:pt idx="572">
                  <c:v>3.29904102528</c:v>
                </c:pt>
                <c:pt idx="573">
                  <c:v>42.02004119270401</c:v>
                </c:pt>
                <c:pt idx="574">
                  <c:v>8.407231358399999</c:v>
                </c:pt>
                <c:pt idx="575">
                  <c:v>3.1630961376</c:v>
                </c:pt>
                <c:pt idx="576">
                  <c:v>2.8627173146880005</c:v>
                </c:pt>
              </c:numCache>
            </c:numRef>
          </c:yVal>
          <c:smooth val="0"/>
        </c:ser>
        <c:axId val="57696210"/>
        <c:axId val="49503843"/>
      </c:scatterChart>
      <c:valAx>
        <c:axId val="5769621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503843"/>
        <c:crossesAt val="0.1"/>
        <c:crossBetween val="midCat"/>
        <c:dispUnits/>
      </c:valAx>
      <c:valAx>
        <c:axId val="4950384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6962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865"/>
          <c:w val="0.164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P.75  Mae Nam Ping  A.Mae Teang  C.Chiangmai  Year 2020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'P75'!$B$1:$B$365</c:f>
              <c:strCache/>
            </c:strRef>
          </c:cat>
          <c:val>
            <c:numRef>
              <c:f>'P75'!$D$1:$D$365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'P75'!$E$1:$E$365</c:f>
              <c:numCache/>
            </c:numRef>
          </c:val>
          <c:smooth val="0"/>
        </c:ser>
        <c:marker val="1"/>
        <c:axId val="42881404"/>
        <c:axId val="50388317"/>
      </c:lineChart>
      <c:dateAx>
        <c:axId val="42881404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388317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388317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40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315"/>
          <c:w val="0.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95"/>
          <c:w val="0.788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DATA!$E$562:$E$585</c:f>
              <c:numCache>
                <c:ptCount val="24"/>
                <c:pt idx="0">
                  <c:v>12.024</c:v>
                </c:pt>
                <c:pt idx="1">
                  <c:v>7.705</c:v>
                </c:pt>
                <c:pt idx="2">
                  <c:v>2.797</c:v>
                </c:pt>
                <c:pt idx="3">
                  <c:v>0.993</c:v>
                </c:pt>
                <c:pt idx="4">
                  <c:v>1.091</c:v>
                </c:pt>
                <c:pt idx="6">
                  <c:v>62.159</c:v>
                </c:pt>
                <c:pt idx="7">
                  <c:v>10.608</c:v>
                </c:pt>
                <c:pt idx="8">
                  <c:v>24.413</c:v>
                </c:pt>
                <c:pt idx="9">
                  <c:v>10.42</c:v>
                </c:pt>
                <c:pt idx="10">
                  <c:v>7.848</c:v>
                </c:pt>
                <c:pt idx="11">
                  <c:v>14.071</c:v>
                </c:pt>
                <c:pt idx="12">
                  <c:v>5</c:v>
                </c:pt>
                <c:pt idx="13">
                  <c:v>5.21</c:v>
                </c:pt>
                <c:pt idx="14">
                  <c:v>13.116</c:v>
                </c:pt>
                <c:pt idx="15">
                  <c:v>13.748</c:v>
                </c:pt>
                <c:pt idx="16">
                  <c:v>10.729</c:v>
                </c:pt>
                <c:pt idx="17">
                  <c:v>6.03</c:v>
                </c:pt>
                <c:pt idx="18">
                  <c:v>5.361</c:v>
                </c:pt>
                <c:pt idx="19">
                  <c:v>1.54</c:v>
                </c:pt>
                <c:pt idx="20">
                  <c:v>26.529</c:v>
                </c:pt>
                <c:pt idx="21">
                  <c:v>4.35</c:v>
                </c:pt>
                <c:pt idx="22">
                  <c:v>3.7</c:v>
                </c:pt>
                <c:pt idx="23">
                  <c:v>3.629</c:v>
                </c:pt>
              </c:numCache>
            </c:numRef>
          </c:xVal>
          <c:yVal>
            <c:numRef>
              <c:f>DATA!$H$562:$H$585</c:f>
              <c:numCache>
                <c:ptCount val="24"/>
                <c:pt idx="0">
                  <c:v>26.83408777344</c:v>
                </c:pt>
                <c:pt idx="1">
                  <c:v>14.362472334240001</c:v>
                </c:pt>
                <c:pt idx="2">
                  <c:v>8.86975286832</c:v>
                </c:pt>
                <c:pt idx="6">
                  <c:v>4645.1526201227525</c:v>
                </c:pt>
                <c:pt idx="7">
                  <c:v>850.4989153689601</c:v>
                </c:pt>
                <c:pt idx="8">
                  <c:v>222.19646240160003</c:v>
                </c:pt>
                <c:pt idx="9">
                  <c:v>66.26086369344002</c:v>
                </c:pt>
                <c:pt idx="10">
                  <c:v>58.069329193728</c:v>
                </c:pt>
                <c:pt idx="11">
                  <c:v>104.07497358844802</c:v>
                </c:pt>
                <c:pt idx="12">
                  <c:v>20.83597056</c:v>
                </c:pt>
                <c:pt idx="13">
                  <c:v>19.950743695680003</c:v>
                </c:pt>
                <c:pt idx="14">
                  <c:v>64.041317760384</c:v>
                </c:pt>
                <c:pt idx="15">
                  <c:v>68.386593252096</c:v>
                </c:pt>
                <c:pt idx="16">
                  <c:v>66.203034257376</c:v>
                </c:pt>
                <c:pt idx="17">
                  <c:v>19.27307268576</c:v>
                </c:pt>
                <c:pt idx="18">
                  <c:v>14.468797410336</c:v>
                </c:pt>
                <c:pt idx="19">
                  <c:v>3.29904102528</c:v>
                </c:pt>
                <c:pt idx="20">
                  <c:v>42.02004119270401</c:v>
                </c:pt>
                <c:pt idx="21">
                  <c:v>8.407231358399999</c:v>
                </c:pt>
                <c:pt idx="22">
                  <c:v>3.1630961376</c:v>
                </c:pt>
                <c:pt idx="23">
                  <c:v>2.8627173146880005</c:v>
                </c:pt>
              </c:numCache>
            </c:numRef>
          </c:yVal>
          <c:smooth val="0"/>
        </c:ser>
        <c:axId val="50841670"/>
        <c:axId val="54921847"/>
      </c:scatterChart>
      <c:valAx>
        <c:axId val="5084167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921847"/>
        <c:crossesAt val="0.1"/>
        <c:crossBetween val="midCat"/>
        <c:dispUnits/>
      </c:valAx>
      <c:valAx>
        <c:axId val="5492184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84167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195"/>
          <c:w val="0.14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9</xdr:col>
      <xdr:colOff>9525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9525" y="28575"/>
        <a:ext cx="58293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19050</xdr:rowOff>
    </xdr:from>
    <xdr:to>
      <xdr:col>9</xdr:col>
      <xdr:colOff>28575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9050" y="5048250"/>
        <a:ext cx="58388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619125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3048000" y="5143500"/>
        <a:ext cx="58007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641"/>
  <sheetViews>
    <sheetView zoomScalePageLayoutView="0" workbookViewId="0" topLeftCell="A635">
      <selection activeCell="E645" sqref="E645"/>
    </sheetView>
  </sheetViews>
  <sheetFormatPr defaultColWidth="9.140625" defaultRowHeight="23.25"/>
  <cols>
    <col min="1" max="1" width="9.421875" style="141" bestFit="1" customWidth="1"/>
    <col min="2" max="2" width="9.140625" style="198" customWidth="1"/>
    <col min="3" max="3" width="9.140625" style="149" customWidth="1"/>
    <col min="4" max="4" width="9.421875" style="149" bestFit="1" customWidth="1"/>
    <col min="6" max="6" width="10.7109375" style="0" customWidth="1"/>
    <col min="8" max="8" width="9.140625" style="198" customWidth="1"/>
  </cols>
  <sheetData>
    <row r="1" spans="1:10" s="110" customFormat="1" ht="21">
      <c r="A1" s="242" t="s">
        <v>171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s="110" customFormat="1" ht="21">
      <c r="A2" s="136" t="s">
        <v>172</v>
      </c>
      <c r="B2" s="112" t="s">
        <v>173</v>
      </c>
      <c r="C2" s="142" t="s">
        <v>174</v>
      </c>
      <c r="D2" s="143" t="s">
        <v>174</v>
      </c>
      <c r="E2" s="111" t="s">
        <v>175</v>
      </c>
      <c r="F2" s="113" t="s">
        <v>175</v>
      </c>
      <c r="G2" s="111" t="s">
        <v>175</v>
      </c>
      <c r="H2" s="112" t="s">
        <v>176</v>
      </c>
      <c r="I2" s="114" t="s">
        <v>175</v>
      </c>
      <c r="J2" s="111" t="s">
        <v>175</v>
      </c>
    </row>
    <row r="3" spans="1:10" s="110" customFormat="1" ht="21">
      <c r="A3" s="137" t="s">
        <v>177</v>
      </c>
      <c r="B3" s="116" t="s">
        <v>178</v>
      </c>
      <c r="C3" s="144" t="s">
        <v>179</v>
      </c>
      <c r="D3" s="145" t="s">
        <v>179</v>
      </c>
      <c r="E3" s="115" t="s">
        <v>180</v>
      </c>
      <c r="F3" s="117" t="s">
        <v>180</v>
      </c>
      <c r="G3" s="115" t="s">
        <v>181</v>
      </c>
      <c r="H3" s="116" t="s">
        <v>182</v>
      </c>
      <c r="I3" s="118" t="s">
        <v>183</v>
      </c>
      <c r="J3" s="115" t="s">
        <v>184</v>
      </c>
    </row>
    <row r="4" spans="1:10" s="110" customFormat="1" ht="18.75" customHeight="1">
      <c r="A4" s="138"/>
      <c r="B4" s="116" t="s">
        <v>185</v>
      </c>
      <c r="C4" s="144" t="s">
        <v>186</v>
      </c>
      <c r="D4" s="145" t="s">
        <v>187</v>
      </c>
      <c r="E4" s="115" t="s">
        <v>188</v>
      </c>
      <c r="F4" s="117" t="s">
        <v>189</v>
      </c>
      <c r="G4" s="115" t="s">
        <v>190</v>
      </c>
      <c r="H4" s="116" t="s">
        <v>191</v>
      </c>
      <c r="I4" s="120"/>
      <c r="J4" s="119"/>
    </row>
    <row r="5" spans="1:10" s="110" customFormat="1" ht="18.75" customHeight="1">
      <c r="A5" s="139"/>
      <c r="B5" s="196"/>
      <c r="C5" s="146" t="s">
        <v>76</v>
      </c>
      <c r="D5" s="147" t="s">
        <v>75</v>
      </c>
      <c r="E5" s="121" t="s">
        <v>77</v>
      </c>
      <c r="F5" s="122"/>
      <c r="G5" s="121" t="s">
        <v>192</v>
      </c>
      <c r="H5" s="196"/>
      <c r="I5" s="123" t="s">
        <v>193</v>
      </c>
      <c r="J5" s="115" t="s">
        <v>194</v>
      </c>
    </row>
    <row r="6" spans="1:10" s="110" customFormat="1" ht="18.75" customHeight="1">
      <c r="A6" s="124">
        <v>20913</v>
      </c>
      <c r="B6" s="125">
        <v>7</v>
      </c>
      <c r="C6" s="126">
        <v>86.438</v>
      </c>
      <c r="D6" s="127">
        <v>86.4428</v>
      </c>
      <c r="E6" s="128">
        <f aca="true" t="shared" si="0" ref="E6:E18">D6-C6</f>
        <v>0.004800000000003024</v>
      </c>
      <c r="F6" s="129">
        <f aca="true" t="shared" si="1" ref="F6:F18">((10^6)*E6/G6)</f>
        <v>15.302706666251234</v>
      </c>
      <c r="G6" s="130">
        <f aca="true" t="shared" si="2" ref="G6:G18">I6-J6</f>
        <v>313.66999999999996</v>
      </c>
      <c r="H6" s="125">
        <v>1</v>
      </c>
      <c r="I6" s="131">
        <v>681.17</v>
      </c>
      <c r="J6" s="130">
        <v>367.5</v>
      </c>
    </row>
    <row r="7" spans="1:10" s="110" customFormat="1" ht="18.75" customHeight="1">
      <c r="A7" s="124"/>
      <c r="B7" s="125">
        <v>8</v>
      </c>
      <c r="C7" s="127">
        <v>84.795</v>
      </c>
      <c r="D7" s="127">
        <v>84.8017</v>
      </c>
      <c r="E7" s="128">
        <f t="shared" si="0"/>
        <v>0.006699999999995043</v>
      </c>
      <c r="F7" s="129">
        <f t="shared" si="1"/>
        <v>25.43273610687459</v>
      </c>
      <c r="G7" s="130">
        <f t="shared" si="2"/>
        <v>263.44000000000005</v>
      </c>
      <c r="H7" s="125">
        <v>2</v>
      </c>
      <c r="I7" s="132">
        <v>801.08</v>
      </c>
      <c r="J7" s="130">
        <v>537.64</v>
      </c>
    </row>
    <row r="8" spans="1:10" s="110" customFormat="1" ht="18.75" customHeight="1">
      <c r="A8" s="124"/>
      <c r="B8" s="125">
        <v>9</v>
      </c>
      <c r="C8" s="127">
        <v>87.6643</v>
      </c>
      <c r="D8" s="127">
        <v>87.671</v>
      </c>
      <c r="E8" s="128">
        <f t="shared" si="0"/>
        <v>0.006700000000009254</v>
      </c>
      <c r="F8" s="129">
        <f t="shared" si="1"/>
        <v>21.032804897219442</v>
      </c>
      <c r="G8" s="130">
        <f t="shared" si="2"/>
        <v>318.55</v>
      </c>
      <c r="H8" s="125">
        <v>3</v>
      </c>
      <c r="I8" s="132">
        <v>589.24</v>
      </c>
      <c r="J8" s="133">
        <v>270.69</v>
      </c>
    </row>
    <row r="9" spans="1:10" s="110" customFormat="1" ht="18.75" customHeight="1">
      <c r="A9" s="124">
        <v>20931</v>
      </c>
      <c r="B9" s="125">
        <v>10</v>
      </c>
      <c r="C9" s="127">
        <v>85.1125</v>
      </c>
      <c r="D9" s="127">
        <v>85.1204</v>
      </c>
      <c r="E9" s="128">
        <f t="shared" si="0"/>
        <v>0.007900000000006457</v>
      </c>
      <c r="F9" s="129">
        <f t="shared" si="1"/>
        <v>25.463336019360053</v>
      </c>
      <c r="G9" s="130">
        <f t="shared" si="2"/>
        <v>310.25000000000006</v>
      </c>
      <c r="H9" s="125">
        <v>4</v>
      </c>
      <c r="I9" s="132">
        <v>677.19</v>
      </c>
      <c r="J9" s="130">
        <v>366.94</v>
      </c>
    </row>
    <row r="10" spans="1:10" s="110" customFormat="1" ht="18.75" customHeight="1">
      <c r="A10" s="124"/>
      <c r="B10" s="125">
        <v>11</v>
      </c>
      <c r="C10" s="127">
        <v>86.0998</v>
      </c>
      <c r="D10" s="127">
        <v>86.1053</v>
      </c>
      <c r="E10" s="128">
        <f t="shared" si="0"/>
        <v>0.00549999999999784</v>
      </c>
      <c r="F10" s="129">
        <f t="shared" si="1"/>
        <v>28.173342895184096</v>
      </c>
      <c r="G10" s="130">
        <f t="shared" si="2"/>
        <v>195.22000000000003</v>
      </c>
      <c r="H10" s="125">
        <v>5</v>
      </c>
      <c r="I10" s="132">
        <v>638.72</v>
      </c>
      <c r="J10" s="130">
        <v>443.5</v>
      </c>
    </row>
    <row r="11" spans="1:10" s="110" customFormat="1" ht="18.75" customHeight="1">
      <c r="A11" s="124"/>
      <c r="B11" s="125">
        <v>12</v>
      </c>
      <c r="C11" s="127">
        <v>84.8617</v>
      </c>
      <c r="D11" s="127">
        <v>84.8694</v>
      </c>
      <c r="E11" s="128">
        <f t="shared" si="0"/>
        <v>0.007699999999999818</v>
      </c>
      <c r="F11" s="129">
        <f t="shared" si="1"/>
        <v>32.931314686510206</v>
      </c>
      <c r="G11" s="130">
        <f t="shared" si="2"/>
        <v>233.82000000000005</v>
      </c>
      <c r="H11" s="125">
        <v>6</v>
      </c>
      <c r="I11" s="132">
        <v>782.7</v>
      </c>
      <c r="J11" s="133">
        <v>548.88</v>
      </c>
    </row>
    <row r="12" spans="1:10" s="110" customFormat="1" ht="18.75" customHeight="1">
      <c r="A12" s="124">
        <v>20941</v>
      </c>
      <c r="B12" s="125">
        <v>19</v>
      </c>
      <c r="C12" s="126">
        <v>88.9486</v>
      </c>
      <c r="D12" s="127">
        <v>88.9543</v>
      </c>
      <c r="E12" s="128">
        <f t="shared" si="0"/>
        <v>0.005700000000004479</v>
      </c>
      <c r="F12" s="129">
        <f t="shared" si="1"/>
        <v>20.547945205495594</v>
      </c>
      <c r="G12" s="130">
        <f t="shared" si="2"/>
        <v>277.4000000000001</v>
      </c>
      <c r="H12" s="125">
        <v>7</v>
      </c>
      <c r="I12" s="131">
        <v>830.44</v>
      </c>
      <c r="J12" s="130">
        <v>553.04</v>
      </c>
    </row>
    <row r="13" spans="1:10" s="110" customFormat="1" ht="18.75" customHeight="1">
      <c r="A13" s="124"/>
      <c r="B13" s="125">
        <v>20</v>
      </c>
      <c r="C13" s="127">
        <v>84.6356</v>
      </c>
      <c r="D13" s="127">
        <v>84.6449</v>
      </c>
      <c r="E13" s="128">
        <f t="shared" si="0"/>
        <v>0.0093000000000103</v>
      </c>
      <c r="F13" s="129">
        <f t="shared" si="1"/>
        <v>34.31607689756946</v>
      </c>
      <c r="G13" s="130">
        <f t="shared" si="2"/>
        <v>271.01</v>
      </c>
      <c r="H13" s="125">
        <v>8</v>
      </c>
      <c r="I13" s="132">
        <v>789.38</v>
      </c>
      <c r="J13" s="130">
        <v>518.37</v>
      </c>
    </row>
    <row r="14" spans="1:10" s="110" customFormat="1" ht="18.75" customHeight="1">
      <c r="A14" s="124"/>
      <c r="B14" s="125">
        <v>21</v>
      </c>
      <c r="C14" s="127">
        <v>86.333</v>
      </c>
      <c r="D14" s="127">
        <v>86.3412</v>
      </c>
      <c r="E14" s="128">
        <f t="shared" si="0"/>
        <v>0.008200000000002206</v>
      </c>
      <c r="F14" s="129">
        <f t="shared" si="1"/>
        <v>28.527692735882983</v>
      </c>
      <c r="G14" s="130">
        <f t="shared" si="2"/>
        <v>287.44</v>
      </c>
      <c r="H14" s="125">
        <v>9</v>
      </c>
      <c r="I14" s="132">
        <v>675.38</v>
      </c>
      <c r="J14" s="133">
        <v>387.94</v>
      </c>
    </row>
    <row r="15" spans="1:10" s="110" customFormat="1" ht="18.75" customHeight="1">
      <c r="A15" s="124">
        <v>20954</v>
      </c>
      <c r="B15" s="125">
        <v>22</v>
      </c>
      <c r="C15" s="127">
        <v>85.1283</v>
      </c>
      <c r="D15" s="127">
        <v>85.1288</v>
      </c>
      <c r="E15" s="128">
        <f t="shared" si="0"/>
        <v>0.0005000000000023874</v>
      </c>
      <c r="F15" s="129">
        <f t="shared" si="1"/>
        <v>1.7813245929758361</v>
      </c>
      <c r="G15" s="130">
        <f t="shared" si="2"/>
        <v>280.69</v>
      </c>
      <c r="H15" s="125">
        <v>10</v>
      </c>
      <c r="I15" s="132">
        <v>645.74</v>
      </c>
      <c r="J15" s="130">
        <v>365.05</v>
      </c>
    </row>
    <row r="16" spans="1:10" s="110" customFormat="1" ht="18.75" customHeight="1">
      <c r="A16" s="124"/>
      <c r="B16" s="125">
        <v>23</v>
      </c>
      <c r="C16" s="127">
        <v>87.675</v>
      </c>
      <c r="D16" s="127">
        <v>87.6812</v>
      </c>
      <c r="E16" s="128">
        <f t="shared" si="0"/>
        <v>0.006200000000006867</v>
      </c>
      <c r="F16" s="129">
        <f t="shared" si="1"/>
        <v>23.255813953514128</v>
      </c>
      <c r="G16" s="130">
        <f t="shared" si="2"/>
        <v>266.6</v>
      </c>
      <c r="H16" s="125">
        <v>11</v>
      </c>
      <c r="I16" s="132">
        <v>601.97</v>
      </c>
      <c r="J16" s="130">
        <v>335.37</v>
      </c>
    </row>
    <row r="17" spans="1:10" s="110" customFormat="1" ht="18.75" customHeight="1">
      <c r="A17" s="124"/>
      <c r="B17" s="125">
        <v>24</v>
      </c>
      <c r="C17" s="127">
        <v>88.038</v>
      </c>
      <c r="D17" s="127">
        <v>88.0437</v>
      </c>
      <c r="E17" s="128">
        <f t="shared" si="0"/>
        <v>0.005700000000004479</v>
      </c>
      <c r="F17" s="129">
        <f t="shared" si="1"/>
        <v>21.545207136394307</v>
      </c>
      <c r="G17" s="130">
        <f t="shared" si="2"/>
        <v>264.56000000000006</v>
      </c>
      <c r="H17" s="125">
        <v>12</v>
      </c>
      <c r="I17" s="132">
        <v>630.84</v>
      </c>
      <c r="J17" s="133">
        <v>366.28</v>
      </c>
    </row>
    <row r="18" spans="1:10" s="110" customFormat="1" ht="18.75" customHeight="1">
      <c r="A18" s="124">
        <v>20974</v>
      </c>
      <c r="B18" s="125">
        <v>1</v>
      </c>
      <c r="C18" s="126">
        <v>85.3679</v>
      </c>
      <c r="D18" s="127">
        <v>85.3965</v>
      </c>
      <c r="E18" s="128">
        <f t="shared" si="0"/>
        <v>0.028599999999997294</v>
      </c>
      <c r="F18" s="129">
        <f t="shared" si="1"/>
        <v>89.90318118947975</v>
      </c>
      <c r="G18" s="130">
        <f t="shared" si="2"/>
        <v>318.11999999999995</v>
      </c>
      <c r="H18" s="125">
        <v>13</v>
      </c>
      <c r="I18" s="131">
        <v>561.43</v>
      </c>
      <c r="J18" s="130">
        <v>243.31</v>
      </c>
    </row>
    <row r="19" spans="1:10" s="110" customFormat="1" ht="18.75" customHeight="1">
      <c r="A19" s="124"/>
      <c r="B19" s="125">
        <v>2</v>
      </c>
      <c r="C19" s="127">
        <v>87.4337</v>
      </c>
      <c r="D19" s="127">
        <v>87.4604</v>
      </c>
      <c r="E19" s="128">
        <f aca="true" t="shared" si="3" ref="E19:E26">D19-C19</f>
        <v>0.026700000000005275</v>
      </c>
      <c r="F19" s="129">
        <f aca="true" t="shared" si="4" ref="F19:F26">((10^6)*E19/G19)</f>
        <v>91.81252364088333</v>
      </c>
      <c r="G19" s="130">
        <f aca="true" t="shared" si="5" ref="G19:G26">I19-J19</f>
        <v>290.80999999999995</v>
      </c>
      <c r="H19" s="125">
        <v>14</v>
      </c>
      <c r="I19" s="132">
        <v>828.4</v>
      </c>
      <c r="J19" s="130">
        <v>537.59</v>
      </c>
    </row>
    <row r="20" spans="1:10" s="110" customFormat="1" ht="18.75" customHeight="1">
      <c r="A20" s="124"/>
      <c r="B20" s="125">
        <v>3</v>
      </c>
      <c r="C20" s="127">
        <v>85.8191</v>
      </c>
      <c r="D20" s="127">
        <v>85.8455</v>
      </c>
      <c r="E20" s="128">
        <f t="shared" si="3"/>
        <v>0.026399999999995316</v>
      </c>
      <c r="F20" s="129">
        <f t="shared" si="4"/>
        <v>92.63157894735198</v>
      </c>
      <c r="G20" s="130">
        <f t="shared" si="5"/>
        <v>285</v>
      </c>
      <c r="H20" s="125">
        <v>15</v>
      </c>
      <c r="I20" s="132">
        <v>762.77</v>
      </c>
      <c r="J20" s="133">
        <v>477.77</v>
      </c>
    </row>
    <row r="21" spans="1:10" s="110" customFormat="1" ht="18.75" customHeight="1">
      <c r="A21" s="124">
        <v>20985</v>
      </c>
      <c r="B21" s="125">
        <v>4</v>
      </c>
      <c r="C21" s="127">
        <v>84.9841</v>
      </c>
      <c r="D21" s="127">
        <v>85.0284</v>
      </c>
      <c r="E21" s="128">
        <f t="shared" si="3"/>
        <v>0.04430000000000689</v>
      </c>
      <c r="F21" s="129">
        <f t="shared" si="4"/>
        <v>161.17882481355974</v>
      </c>
      <c r="G21" s="130">
        <f t="shared" si="5"/>
        <v>274.84999999999997</v>
      </c>
      <c r="H21" s="125">
        <v>16</v>
      </c>
      <c r="I21" s="132">
        <v>640.18</v>
      </c>
      <c r="J21" s="130">
        <v>365.33</v>
      </c>
    </row>
    <row r="22" spans="1:10" s="110" customFormat="1" ht="18.75" customHeight="1">
      <c r="A22" s="124"/>
      <c r="B22" s="125">
        <v>5</v>
      </c>
      <c r="C22" s="127">
        <v>85.0038</v>
      </c>
      <c r="D22" s="127">
        <v>85.0795</v>
      </c>
      <c r="E22" s="128">
        <f t="shared" si="3"/>
        <v>0.07569999999999766</v>
      </c>
      <c r="F22" s="129">
        <f t="shared" si="4"/>
        <v>237.80353720980634</v>
      </c>
      <c r="G22" s="130">
        <f t="shared" si="5"/>
        <v>318.33000000000004</v>
      </c>
      <c r="H22" s="125">
        <v>17</v>
      </c>
      <c r="I22" s="132">
        <v>854.73</v>
      </c>
      <c r="J22" s="130">
        <v>536.4</v>
      </c>
    </row>
    <row r="23" spans="1:10" s="110" customFormat="1" ht="18.75" customHeight="1">
      <c r="A23" s="124"/>
      <c r="B23" s="125">
        <v>6</v>
      </c>
      <c r="C23" s="127">
        <v>87.3592</v>
      </c>
      <c r="D23" s="127">
        <v>87.4021</v>
      </c>
      <c r="E23" s="128">
        <f t="shared" si="3"/>
        <v>0.04290000000000305</v>
      </c>
      <c r="F23" s="129">
        <f t="shared" si="4"/>
        <v>155.59263020456643</v>
      </c>
      <c r="G23" s="130">
        <f t="shared" si="5"/>
        <v>275.71999999999997</v>
      </c>
      <c r="H23" s="125">
        <v>18</v>
      </c>
      <c r="I23" s="132">
        <v>648.93</v>
      </c>
      <c r="J23" s="133">
        <v>373.21</v>
      </c>
    </row>
    <row r="24" spans="1:10" s="110" customFormat="1" ht="18.75" customHeight="1">
      <c r="A24" s="124">
        <v>20994</v>
      </c>
      <c r="B24" s="125">
        <v>7</v>
      </c>
      <c r="C24" s="127">
        <v>86.395</v>
      </c>
      <c r="D24" s="127">
        <v>86.4053</v>
      </c>
      <c r="E24" s="128">
        <f t="shared" si="3"/>
        <v>0.010300000000000864</v>
      </c>
      <c r="F24" s="129">
        <f t="shared" si="4"/>
        <v>33.42961929181417</v>
      </c>
      <c r="G24" s="130">
        <f t="shared" si="5"/>
        <v>308.11</v>
      </c>
      <c r="H24" s="125">
        <v>19</v>
      </c>
      <c r="I24" s="132">
        <v>804.49</v>
      </c>
      <c r="J24" s="130">
        <v>496.38</v>
      </c>
    </row>
    <row r="25" spans="1:10" s="110" customFormat="1" ht="18.75" customHeight="1">
      <c r="A25" s="124"/>
      <c r="B25" s="125">
        <v>8</v>
      </c>
      <c r="C25" s="127">
        <v>84.7523</v>
      </c>
      <c r="D25" s="127">
        <v>84.7572</v>
      </c>
      <c r="E25" s="128">
        <f t="shared" si="3"/>
        <v>0.004899999999992133</v>
      </c>
      <c r="F25" s="129">
        <f t="shared" si="4"/>
        <v>17.758127061182662</v>
      </c>
      <c r="G25" s="130">
        <f t="shared" si="5"/>
        <v>275.93000000000006</v>
      </c>
      <c r="H25" s="125">
        <v>20</v>
      </c>
      <c r="I25" s="132">
        <v>828.99</v>
      </c>
      <c r="J25" s="130">
        <v>553.06</v>
      </c>
    </row>
    <row r="26" spans="1:10" s="110" customFormat="1" ht="18.75" customHeight="1">
      <c r="A26" s="124"/>
      <c r="B26" s="125">
        <v>9</v>
      </c>
      <c r="C26" s="127">
        <v>87.6095</v>
      </c>
      <c r="D26" s="127">
        <v>87.6161</v>
      </c>
      <c r="E26" s="128">
        <f t="shared" si="3"/>
        <v>0.0066000000000059345</v>
      </c>
      <c r="F26" s="129">
        <f t="shared" si="4"/>
        <v>22.249190938531335</v>
      </c>
      <c r="G26" s="130">
        <f t="shared" si="5"/>
        <v>296.64</v>
      </c>
      <c r="H26" s="125">
        <v>21</v>
      </c>
      <c r="I26" s="132">
        <v>728.15</v>
      </c>
      <c r="J26" s="133">
        <v>431.51</v>
      </c>
    </row>
    <row r="27" spans="1:10" s="110" customFormat="1" ht="18.75" customHeight="1">
      <c r="A27" s="124">
        <v>21003</v>
      </c>
      <c r="B27" s="125">
        <v>19</v>
      </c>
      <c r="C27" s="126">
        <v>88.9446</v>
      </c>
      <c r="D27" s="127">
        <v>88.9492</v>
      </c>
      <c r="E27" s="128">
        <f>D27-C27</f>
        <v>0.004600000000010596</v>
      </c>
      <c r="F27" s="129">
        <f>((10^6)*E27/G27)</f>
        <v>16.89933872156721</v>
      </c>
      <c r="G27" s="130">
        <f>I27-J27</f>
        <v>272.20000000000005</v>
      </c>
      <c r="H27" s="125">
        <v>22</v>
      </c>
      <c r="I27" s="131">
        <v>805.95</v>
      </c>
      <c r="J27" s="130">
        <v>533.75</v>
      </c>
    </row>
    <row r="28" spans="1:10" s="110" customFormat="1" ht="18.75" customHeight="1">
      <c r="A28" s="124"/>
      <c r="B28" s="125">
        <v>20</v>
      </c>
      <c r="C28" s="127">
        <v>84.6498</v>
      </c>
      <c r="D28" s="127">
        <v>84.6559</v>
      </c>
      <c r="E28" s="128">
        <f aca="true" t="shared" si="6" ref="E28:E35">D28-C28</f>
        <v>0.006100000000003547</v>
      </c>
      <c r="F28" s="129">
        <f aca="true" t="shared" si="7" ref="F28:F35">((10^6)*E28/G28)</f>
        <v>23.417405658580165</v>
      </c>
      <c r="G28" s="130">
        <f aca="true" t="shared" si="8" ref="G28:G35">I28-J28</f>
        <v>260.49</v>
      </c>
      <c r="H28" s="125">
        <v>23</v>
      </c>
      <c r="I28" s="132">
        <v>797.3</v>
      </c>
      <c r="J28" s="130">
        <v>536.81</v>
      </c>
    </row>
    <row r="29" spans="1:10" s="110" customFormat="1" ht="18.75" customHeight="1">
      <c r="A29" s="124"/>
      <c r="B29" s="125">
        <v>21</v>
      </c>
      <c r="C29" s="127">
        <v>86.3531</v>
      </c>
      <c r="D29" s="127">
        <v>86.3596</v>
      </c>
      <c r="E29" s="128">
        <f t="shared" si="6"/>
        <v>0.006500000000002615</v>
      </c>
      <c r="F29" s="129">
        <f t="shared" si="7"/>
        <v>23.8103959852105</v>
      </c>
      <c r="G29" s="130">
        <f t="shared" si="8"/>
        <v>272.99</v>
      </c>
      <c r="H29" s="125">
        <v>24</v>
      </c>
      <c r="I29" s="132">
        <v>825.96</v>
      </c>
      <c r="J29" s="133">
        <v>552.97</v>
      </c>
    </row>
    <row r="30" spans="1:10" s="110" customFormat="1" ht="18.75" customHeight="1">
      <c r="A30" s="124">
        <v>21016</v>
      </c>
      <c r="B30" s="125">
        <v>22</v>
      </c>
      <c r="C30" s="127">
        <v>85.1227</v>
      </c>
      <c r="D30" s="127">
        <v>85.172</v>
      </c>
      <c r="E30" s="128">
        <f t="shared" si="6"/>
        <v>0.04930000000000234</v>
      </c>
      <c r="F30" s="129">
        <f t="shared" si="7"/>
        <v>193.03054032890503</v>
      </c>
      <c r="G30" s="130">
        <f t="shared" si="8"/>
        <v>255.39999999999998</v>
      </c>
      <c r="H30" s="125">
        <v>25</v>
      </c>
      <c r="I30" s="132">
        <v>758.28</v>
      </c>
      <c r="J30" s="130">
        <v>502.88</v>
      </c>
    </row>
    <row r="31" spans="1:10" s="110" customFormat="1" ht="18.75" customHeight="1">
      <c r="A31" s="124"/>
      <c r="B31" s="125">
        <v>23</v>
      </c>
      <c r="C31" s="127">
        <v>87.6836</v>
      </c>
      <c r="D31" s="127">
        <v>87.7386</v>
      </c>
      <c r="E31" s="128">
        <f t="shared" si="6"/>
        <v>0.05500000000000682</v>
      </c>
      <c r="F31" s="129">
        <f t="shared" si="7"/>
        <v>211.57914983653325</v>
      </c>
      <c r="G31" s="130">
        <f t="shared" si="8"/>
        <v>259.95000000000005</v>
      </c>
      <c r="H31" s="125">
        <v>26</v>
      </c>
      <c r="I31" s="132">
        <v>807.38</v>
      </c>
      <c r="J31" s="130">
        <v>547.43</v>
      </c>
    </row>
    <row r="32" spans="1:10" s="110" customFormat="1" ht="18.75" customHeight="1">
      <c r="A32" s="124"/>
      <c r="B32" s="125">
        <v>24</v>
      </c>
      <c r="C32" s="127">
        <v>88.067</v>
      </c>
      <c r="D32" s="127">
        <v>88.1326</v>
      </c>
      <c r="E32" s="128">
        <f t="shared" si="6"/>
        <v>0.06560000000000343</v>
      </c>
      <c r="F32" s="129">
        <f t="shared" si="7"/>
        <v>192.6352264051314</v>
      </c>
      <c r="G32" s="130">
        <f t="shared" si="8"/>
        <v>340.53999999999996</v>
      </c>
      <c r="H32" s="125">
        <v>27</v>
      </c>
      <c r="I32" s="132">
        <v>646.18</v>
      </c>
      <c r="J32" s="133">
        <v>305.64</v>
      </c>
    </row>
    <row r="33" spans="1:10" s="110" customFormat="1" ht="18.75" customHeight="1">
      <c r="A33" s="124">
        <v>21025</v>
      </c>
      <c r="B33" s="125">
        <v>25</v>
      </c>
      <c r="C33" s="127">
        <v>87.0545</v>
      </c>
      <c r="D33" s="127">
        <v>87.0897</v>
      </c>
      <c r="E33" s="128">
        <f t="shared" si="6"/>
        <v>0.03519999999998902</v>
      </c>
      <c r="F33" s="129">
        <f t="shared" si="7"/>
        <v>127.55471807504354</v>
      </c>
      <c r="G33" s="130">
        <f t="shared" si="8"/>
        <v>275.96000000000004</v>
      </c>
      <c r="H33" s="125">
        <v>28</v>
      </c>
      <c r="I33" s="132">
        <v>810.7</v>
      </c>
      <c r="J33" s="130">
        <v>534.74</v>
      </c>
    </row>
    <row r="34" spans="1:10" s="110" customFormat="1" ht="18.75" customHeight="1">
      <c r="A34" s="124"/>
      <c r="B34" s="125">
        <v>26</v>
      </c>
      <c r="C34" s="127">
        <v>85.7925</v>
      </c>
      <c r="D34" s="127">
        <v>85.8309</v>
      </c>
      <c r="E34" s="128">
        <f t="shared" si="6"/>
        <v>0.03839999999999577</v>
      </c>
      <c r="F34" s="129">
        <f t="shared" si="7"/>
        <v>142.6077914360893</v>
      </c>
      <c r="G34" s="130">
        <f t="shared" si="8"/>
        <v>269.2700000000001</v>
      </c>
      <c r="H34" s="125">
        <v>29</v>
      </c>
      <c r="I34" s="132">
        <v>818.83</v>
      </c>
      <c r="J34" s="130">
        <v>549.56</v>
      </c>
    </row>
    <row r="35" spans="1:10" s="110" customFormat="1" ht="18.75" customHeight="1">
      <c r="A35" s="124"/>
      <c r="B35" s="125">
        <v>27</v>
      </c>
      <c r="C35" s="127">
        <v>86.3114</v>
      </c>
      <c r="D35" s="127">
        <v>86.352</v>
      </c>
      <c r="E35" s="128">
        <f t="shared" si="6"/>
        <v>0.04059999999999775</v>
      </c>
      <c r="F35" s="129">
        <f t="shared" si="7"/>
        <v>148.80516053363783</v>
      </c>
      <c r="G35" s="130">
        <f t="shared" si="8"/>
        <v>272.84000000000003</v>
      </c>
      <c r="H35" s="125">
        <v>30</v>
      </c>
      <c r="I35" s="132">
        <v>851.15</v>
      </c>
      <c r="J35" s="133">
        <v>578.31</v>
      </c>
    </row>
    <row r="36" spans="1:10" s="110" customFormat="1" ht="18.75" customHeight="1">
      <c r="A36" s="124">
        <v>21037</v>
      </c>
      <c r="B36" s="125">
        <v>10</v>
      </c>
      <c r="C36" s="126">
        <v>85.1123</v>
      </c>
      <c r="D36" s="127">
        <v>85.1531</v>
      </c>
      <c r="E36" s="128">
        <f>D36-C36</f>
        <v>0.04079999999999018</v>
      </c>
      <c r="F36" s="129">
        <f>((10^6)*E36/G36)</f>
        <v>129.65964343594933</v>
      </c>
      <c r="G36" s="130">
        <f>I36-J36</f>
        <v>314.67</v>
      </c>
      <c r="H36" s="125">
        <v>31</v>
      </c>
      <c r="I36" s="131">
        <v>776</v>
      </c>
      <c r="J36" s="130">
        <v>461.33</v>
      </c>
    </row>
    <row r="37" spans="1:10" s="110" customFormat="1" ht="18.75" customHeight="1">
      <c r="A37" s="124"/>
      <c r="B37" s="125">
        <v>11</v>
      </c>
      <c r="C37" s="127">
        <v>86.1295</v>
      </c>
      <c r="D37" s="127">
        <v>86.1693</v>
      </c>
      <c r="E37" s="128">
        <f aca="true" t="shared" si="9" ref="E37:E44">D37-C37</f>
        <v>0.039800000000013824</v>
      </c>
      <c r="F37" s="129">
        <f aca="true" t="shared" si="10" ref="F37:F44">((10^6)*E37/G37)</f>
        <v>121.95869338730716</v>
      </c>
      <c r="G37" s="130">
        <f aca="true" t="shared" si="11" ref="G37:G44">I37-J37</f>
        <v>326.34000000000003</v>
      </c>
      <c r="H37" s="125">
        <v>32</v>
      </c>
      <c r="I37" s="132">
        <v>692.12</v>
      </c>
      <c r="J37" s="130">
        <v>365.78</v>
      </c>
    </row>
    <row r="38" spans="1:10" s="110" customFormat="1" ht="18.75" customHeight="1">
      <c r="A38" s="124"/>
      <c r="B38" s="125">
        <v>12</v>
      </c>
      <c r="C38" s="127">
        <v>84.844</v>
      </c>
      <c r="D38" s="127">
        <v>84.8805</v>
      </c>
      <c r="E38" s="128">
        <f t="shared" si="9"/>
        <v>0.03650000000000375</v>
      </c>
      <c r="F38" s="129">
        <f t="shared" si="10"/>
        <v>146.88719868004247</v>
      </c>
      <c r="G38" s="130">
        <f t="shared" si="11"/>
        <v>248.49</v>
      </c>
      <c r="H38" s="125">
        <v>33</v>
      </c>
      <c r="I38" s="132">
        <v>809.7</v>
      </c>
      <c r="J38" s="133">
        <v>561.21</v>
      </c>
    </row>
    <row r="39" spans="1:10" s="110" customFormat="1" ht="18.75" customHeight="1">
      <c r="A39" s="124">
        <v>21053</v>
      </c>
      <c r="B39" s="125">
        <v>13</v>
      </c>
      <c r="C39" s="127">
        <v>86.7503</v>
      </c>
      <c r="D39" s="127">
        <v>86.9072</v>
      </c>
      <c r="E39" s="128">
        <f t="shared" si="9"/>
        <v>0.15690000000000737</v>
      </c>
      <c r="F39" s="129">
        <f t="shared" si="10"/>
        <v>512.4101894187047</v>
      </c>
      <c r="G39" s="130">
        <f t="shared" si="11"/>
        <v>306.2</v>
      </c>
      <c r="H39" s="125">
        <v>34</v>
      </c>
      <c r="I39" s="132">
        <v>631.74</v>
      </c>
      <c r="J39" s="130">
        <v>325.54</v>
      </c>
    </row>
    <row r="40" spans="1:10" s="110" customFormat="1" ht="18.75" customHeight="1">
      <c r="A40" s="124"/>
      <c r="B40" s="125">
        <v>14</v>
      </c>
      <c r="C40" s="127">
        <v>85.962</v>
      </c>
      <c r="D40" s="127">
        <v>86.118</v>
      </c>
      <c r="E40" s="128">
        <f t="shared" si="9"/>
        <v>0.1559999999999917</v>
      </c>
      <c r="F40" s="129">
        <f t="shared" si="10"/>
        <v>508.4745762711595</v>
      </c>
      <c r="G40" s="130">
        <f t="shared" si="11"/>
        <v>306.79999999999995</v>
      </c>
      <c r="H40" s="125">
        <v>35</v>
      </c>
      <c r="I40" s="132">
        <v>718.28</v>
      </c>
      <c r="J40" s="130">
        <v>411.48</v>
      </c>
    </row>
    <row r="41" spans="1:10" s="110" customFormat="1" ht="18.75" customHeight="1">
      <c r="A41" s="124"/>
      <c r="B41" s="125">
        <v>15</v>
      </c>
      <c r="C41" s="127">
        <v>87.012</v>
      </c>
      <c r="D41" s="127">
        <v>87.1781</v>
      </c>
      <c r="E41" s="128">
        <f t="shared" si="9"/>
        <v>0.16610000000000014</v>
      </c>
      <c r="F41" s="129">
        <f t="shared" si="10"/>
        <v>535.4782552629039</v>
      </c>
      <c r="G41" s="130">
        <f t="shared" si="11"/>
        <v>310.19</v>
      </c>
      <c r="H41" s="125">
        <v>36</v>
      </c>
      <c r="I41" s="132">
        <v>661.52</v>
      </c>
      <c r="J41" s="133">
        <v>351.33</v>
      </c>
    </row>
    <row r="42" spans="1:10" s="110" customFormat="1" ht="18.75" customHeight="1">
      <c r="A42" s="124">
        <v>21058</v>
      </c>
      <c r="B42" s="125">
        <v>16</v>
      </c>
      <c r="C42" s="127">
        <v>86.1351</v>
      </c>
      <c r="D42" s="127">
        <v>86.2384</v>
      </c>
      <c r="E42" s="128">
        <f t="shared" si="9"/>
        <v>0.10330000000000439</v>
      </c>
      <c r="F42" s="129">
        <f t="shared" si="10"/>
        <v>383.2313114450173</v>
      </c>
      <c r="G42" s="130">
        <f t="shared" si="11"/>
        <v>269.54999999999995</v>
      </c>
      <c r="H42" s="125">
        <v>37</v>
      </c>
      <c r="I42" s="132">
        <v>584.27</v>
      </c>
      <c r="J42" s="130">
        <v>314.72</v>
      </c>
    </row>
    <row r="43" spans="1:10" s="110" customFormat="1" ht="18.75" customHeight="1">
      <c r="A43" s="124"/>
      <c r="B43" s="125">
        <v>17</v>
      </c>
      <c r="C43" s="127">
        <v>87.2575</v>
      </c>
      <c r="D43" s="127">
        <v>87.374</v>
      </c>
      <c r="E43" s="128">
        <f t="shared" si="9"/>
        <v>0.11650000000000205</v>
      </c>
      <c r="F43" s="129">
        <f t="shared" si="10"/>
        <v>416.6666666666741</v>
      </c>
      <c r="G43" s="130">
        <f t="shared" si="11"/>
        <v>279.59999999999997</v>
      </c>
      <c r="H43" s="125">
        <v>38</v>
      </c>
      <c r="I43" s="132">
        <v>663.53</v>
      </c>
      <c r="J43" s="130">
        <v>383.93</v>
      </c>
    </row>
    <row r="44" spans="1:10" s="110" customFormat="1" ht="18.75" customHeight="1">
      <c r="A44" s="124"/>
      <c r="B44" s="125">
        <v>18</v>
      </c>
      <c r="C44" s="127">
        <v>85.1532</v>
      </c>
      <c r="D44" s="127">
        <v>85.2953</v>
      </c>
      <c r="E44" s="128">
        <f t="shared" si="9"/>
        <v>0.14209999999999923</v>
      </c>
      <c r="F44" s="129">
        <f t="shared" si="10"/>
        <v>500.63416009018886</v>
      </c>
      <c r="G44" s="130">
        <f t="shared" si="11"/>
        <v>283.84000000000003</v>
      </c>
      <c r="H44" s="125">
        <v>39</v>
      </c>
      <c r="I44" s="132">
        <v>637.73</v>
      </c>
      <c r="J44" s="133">
        <v>353.89</v>
      </c>
    </row>
    <row r="45" spans="1:10" ht="18.75" customHeight="1">
      <c r="A45" s="140">
        <v>21067</v>
      </c>
      <c r="B45" s="135">
        <v>28</v>
      </c>
      <c r="C45" s="148">
        <v>87.1938</v>
      </c>
      <c r="D45" s="148">
        <v>87.289</v>
      </c>
      <c r="E45" s="128">
        <f aca="true" t="shared" si="12" ref="E45:E52">D45-C45</f>
        <v>0.0952000000000055</v>
      </c>
      <c r="F45" s="129">
        <f aca="true" t="shared" si="13" ref="F45:F52">((10^6)*E45/G45)</f>
        <v>402.0440052367309</v>
      </c>
      <c r="G45" s="130">
        <f aca="true" t="shared" si="14" ref="G45:G52">I45-J45</f>
        <v>236.78999999999996</v>
      </c>
      <c r="H45" s="125">
        <v>40</v>
      </c>
      <c r="I45" s="134">
        <v>783.39</v>
      </c>
      <c r="J45" s="134">
        <v>546.6</v>
      </c>
    </row>
    <row r="46" spans="1:10" ht="18.75" customHeight="1">
      <c r="A46" s="140"/>
      <c r="B46" s="135">
        <v>29</v>
      </c>
      <c r="C46" s="148">
        <v>85.2515</v>
      </c>
      <c r="D46" s="148">
        <v>85.3896</v>
      </c>
      <c r="E46" s="128">
        <f t="shared" si="12"/>
        <v>0.13810000000000855</v>
      </c>
      <c r="F46" s="129">
        <f t="shared" si="13"/>
        <v>411.0975500848646</v>
      </c>
      <c r="G46" s="130">
        <f t="shared" si="14"/>
        <v>335.92999999999995</v>
      </c>
      <c r="H46" s="125">
        <v>41</v>
      </c>
      <c r="I46" s="134">
        <v>701.93</v>
      </c>
      <c r="J46" s="134">
        <v>366</v>
      </c>
    </row>
    <row r="47" spans="1:10" ht="18.75" customHeight="1">
      <c r="A47" s="140"/>
      <c r="B47" s="135">
        <v>30</v>
      </c>
      <c r="C47" s="148">
        <v>84.9361</v>
      </c>
      <c r="D47" s="148">
        <v>85.0543</v>
      </c>
      <c r="E47" s="128">
        <f t="shared" si="12"/>
        <v>0.11820000000000164</v>
      </c>
      <c r="F47" s="129">
        <f t="shared" si="13"/>
        <v>415.7287563309004</v>
      </c>
      <c r="G47" s="130">
        <f t="shared" si="14"/>
        <v>284.32000000000005</v>
      </c>
      <c r="H47" s="125">
        <v>42</v>
      </c>
      <c r="I47" s="134">
        <v>814.72</v>
      </c>
      <c r="J47" s="134">
        <v>530.4</v>
      </c>
    </row>
    <row r="48" spans="1:10" ht="18.75" customHeight="1">
      <c r="A48" s="140">
        <v>21074</v>
      </c>
      <c r="B48" s="135">
        <v>31</v>
      </c>
      <c r="C48" s="148">
        <v>84.8825</v>
      </c>
      <c r="D48" s="148">
        <v>84.9055</v>
      </c>
      <c r="E48" s="128">
        <f t="shared" si="12"/>
        <v>0.023000000000010346</v>
      </c>
      <c r="F48" s="129">
        <f t="shared" si="13"/>
        <v>84.70206967669715</v>
      </c>
      <c r="G48" s="130">
        <f t="shared" si="14"/>
        <v>271.54</v>
      </c>
      <c r="H48" s="125">
        <v>43</v>
      </c>
      <c r="I48" s="134">
        <v>620.25</v>
      </c>
      <c r="J48" s="134">
        <v>348.71</v>
      </c>
    </row>
    <row r="49" spans="1:10" ht="18.75" customHeight="1">
      <c r="A49" s="140"/>
      <c r="B49" s="135">
        <v>32</v>
      </c>
      <c r="C49" s="148">
        <v>85.0084</v>
      </c>
      <c r="D49" s="148">
        <v>85.0365</v>
      </c>
      <c r="E49" s="128">
        <f t="shared" si="12"/>
        <v>0.028100000000009118</v>
      </c>
      <c r="F49" s="129">
        <f t="shared" si="13"/>
        <v>100.53307573971993</v>
      </c>
      <c r="G49" s="130">
        <f t="shared" si="14"/>
        <v>279.51</v>
      </c>
      <c r="H49" s="125">
        <v>44</v>
      </c>
      <c r="I49" s="134">
        <v>651.14</v>
      </c>
      <c r="J49" s="134">
        <v>371.63</v>
      </c>
    </row>
    <row r="50" spans="1:10" ht="18.75" customHeight="1">
      <c r="A50" s="140"/>
      <c r="B50" s="135">
        <v>33</v>
      </c>
      <c r="C50" s="148">
        <v>85.957</v>
      </c>
      <c r="D50" s="148">
        <v>85.983</v>
      </c>
      <c r="E50" s="128">
        <f t="shared" si="12"/>
        <v>0.02600000000001046</v>
      </c>
      <c r="F50" s="129">
        <f t="shared" si="13"/>
        <v>125.9445843829222</v>
      </c>
      <c r="G50" s="130">
        <f t="shared" si="14"/>
        <v>206.44</v>
      </c>
      <c r="H50" s="125">
        <v>45</v>
      </c>
      <c r="I50" s="134">
        <v>717.6</v>
      </c>
      <c r="J50" s="134">
        <v>511.16</v>
      </c>
    </row>
    <row r="51" spans="1:10" ht="18.75" customHeight="1">
      <c r="A51" s="140">
        <v>21093</v>
      </c>
      <c r="B51" s="135">
        <v>34</v>
      </c>
      <c r="C51" s="148">
        <v>83.7364</v>
      </c>
      <c r="D51" s="148">
        <v>83.8616</v>
      </c>
      <c r="E51" s="128">
        <f t="shared" si="12"/>
        <v>0.12519999999999243</v>
      </c>
      <c r="F51" s="129">
        <f t="shared" si="13"/>
        <v>476.97055125906684</v>
      </c>
      <c r="G51" s="130">
        <f t="shared" si="14"/>
        <v>262.48999999999995</v>
      </c>
      <c r="H51" s="125">
        <v>46</v>
      </c>
      <c r="I51" s="134">
        <v>699.91</v>
      </c>
      <c r="J51" s="134">
        <v>437.42</v>
      </c>
    </row>
    <row r="52" spans="1:10" ht="18.75" customHeight="1">
      <c r="A52" s="140"/>
      <c r="B52" s="135">
        <v>35</v>
      </c>
      <c r="C52" s="148">
        <v>85.014</v>
      </c>
      <c r="D52" s="148">
        <v>85.1449</v>
      </c>
      <c r="E52" s="128">
        <f t="shared" si="12"/>
        <v>0.13090000000001112</v>
      </c>
      <c r="F52" s="129">
        <f t="shared" si="13"/>
        <v>459.23379174856547</v>
      </c>
      <c r="G52" s="130">
        <f t="shared" si="14"/>
        <v>285.04</v>
      </c>
      <c r="H52" s="125">
        <v>47</v>
      </c>
      <c r="I52" s="134">
        <v>632.23</v>
      </c>
      <c r="J52" s="134">
        <v>347.19</v>
      </c>
    </row>
    <row r="53" spans="1:10" ht="18.75" customHeight="1">
      <c r="A53" s="140"/>
      <c r="B53" s="135">
        <v>36</v>
      </c>
      <c r="C53" s="148">
        <v>84.5497</v>
      </c>
      <c r="D53" s="148">
        <v>84.705</v>
      </c>
      <c r="E53" s="128">
        <f>D53-C53</f>
        <v>0.15529999999999688</v>
      </c>
      <c r="F53" s="129">
        <f>((10^6)*E53/G53)</f>
        <v>489.3187976557972</v>
      </c>
      <c r="G53" s="130">
        <f>I53-J53</f>
        <v>317.37999999999994</v>
      </c>
      <c r="H53" s="125">
        <v>48</v>
      </c>
      <c r="I53" s="134">
        <v>689.79</v>
      </c>
      <c r="J53" s="134">
        <v>372.41</v>
      </c>
    </row>
    <row r="54" spans="1:10" ht="18.75" customHeight="1">
      <c r="A54" s="140">
        <v>21099</v>
      </c>
      <c r="B54" s="135">
        <v>10</v>
      </c>
      <c r="C54" s="148">
        <v>85.0936</v>
      </c>
      <c r="D54" s="148">
        <v>85.1194</v>
      </c>
      <c r="E54" s="128">
        <f aca="true" t="shared" si="15" ref="E54:E62">D54-C54</f>
        <v>0.02580000000000382</v>
      </c>
      <c r="F54" s="129">
        <f aca="true" t="shared" si="16" ref="F54:F62">((10^6)*E54/G54)</f>
        <v>85.40501175147743</v>
      </c>
      <c r="G54" s="130">
        <f aca="true" t="shared" si="17" ref="G54:G62">I54-J54</f>
        <v>302.09000000000003</v>
      </c>
      <c r="H54" s="125">
        <v>49</v>
      </c>
      <c r="I54" s="134">
        <v>648.74</v>
      </c>
      <c r="J54" s="134">
        <v>346.65</v>
      </c>
    </row>
    <row r="55" spans="1:10" ht="18.75" customHeight="1">
      <c r="A55" s="140"/>
      <c r="B55" s="135">
        <v>11</v>
      </c>
      <c r="C55" s="148">
        <v>86.1074</v>
      </c>
      <c r="D55" s="148">
        <v>86.1262</v>
      </c>
      <c r="E55" s="128">
        <f t="shared" si="15"/>
        <v>0.018799999999998818</v>
      </c>
      <c r="F55" s="129">
        <f t="shared" si="16"/>
        <v>93.31877295740502</v>
      </c>
      <c r="G55" s="130">
        <f t="shared" si="17"/>
        <v>201.46000000000004</v>
      </c>
      <c r="H55" s="125">
        <v>50</v>
      </c>
      <c r="I55" s="134">
        <v>784.35</v>
      </c>
      <c r="J55" s="134">
        <v>582.89</v>
      </c>
    </row>
    <row r="56" spans="1:12" ht="18.75" customHeight="1">
      <c r="A56" s="140"/>
      <c r="B56" s="135">
        <v>12</v>
      </c>
      <c r="C56" s="148">
        <v>84.8275</v>
      </c>
      <c r="D56" s="148">
        <v>84.8493</v>
      </c>
      <c r="E56" s="128">
        <f t="shared" si="15"/>
        <v>0.02179999999999893</v>
      </c>
      <c r="F56" s="129">
        <f t="shared" si="16"/>
        <v>87.18605023195862</v>
      </c>
      <c r="G56" s="130">
        <f t="shared" si="17"/>
        <v>250.03999999999996</v>
      </c>
      <c r="H56" s="125">
        <v>51</v>
      </c>
      <c r="I56" s="134">
        <v>811.52</v>
      </c>
      <c r="J56" s="134">
        <v>561.48</v>
      </c>
      <c r="L56" t="s">
        <v>195</v>
      </c>
    </row>
    <row r="57" spans="1:15" ht="18.75" customHeight="1">
      <c r="A57" s="140">
        <v>21107</v>
      </c>
      <c r="B57" s="135">
        <v>13</v>
      </c>
      <c r="C57" s="148">
        <v>86.7491</v>
      </c>
      <c r="D57" s="148">
        <v>86.8022</v>
      </c>
      <c r="E57" s="128">
        <f t="shared" si="15"/>
        <v>0.05310000000000059</v>
      </c>
      <c r="F57" s="129">
        <f t="shared" si="16"/>
        <v>165.36904391155588</v>
      </c>
      <c r="G57" s="130">
        <f t="shared" si="17"/>
        <v>321.09999999999997</v>
      </c>
      <c r="H57" s="125">
        <v>52</v>
      </c>
      <c r="I57" s="134">
        <v>628.92</v>
      </c>
      <c r="J57" s="134">
        <v>307.82</v>
      </c>
      <c r="O57" t="s">
        <v>196</v>
      </c>
    </row>
    <row r="58" spans="1:10" ht="18.75" customHeight="1">
      <c r="A58" s="140"/>
      <c r="B58" s="135">
        <v>14</v>
      </c>
      <c r="C58" s="148">
        <v>85.976</v>
      </c>
      <c r="D58" s="148">
        <v>86.025</v>
      </c>
      <c r="E58" s="128">
        <f t="shared" si="15"/>
        <v>0.049000000000006594</v>
      </c>
      <c r="F58" s="129">
        <f t="shared" si="16"/>
        <v>172.71157167532553</v>
      </c>
      <c r="G58" s="130">
        <f t="shared" si="17"/>
        <v>283.7099999999999</v>
      </c>
      <c r="H58" s="125">
        <v>53</v>
      </c>
      <c r="I58" s="134">
        <v>819.16</v>
      </c>
      <c r="J58" s="134">
        <v>535.45</v>
      </c>
    </row>
    <row r="59" spans="1:15" ht="18.75" customHeight="1">
      <c r="A59" s="140"/>
      <c r="B59" s="135">
        <v>15</v>
      </c>
      <c r="C59" s="148">
        <v>87.0181</v>
      </c>
      <c r="D59" s="148">
        <v>87.0641</v>
      </c>
      <c r="E59" s="128">
        <f t="shared" si="15"/>
        <v>0.04599999999999227</v>
      </c>
      <c r="F59" s="129">
        <f t="shared" si="16"/>
        <v>164.0104110956333</v>
      </c>
      <c r="G59" s="130">
        <f t="shared" si="17"/>
        <v>280.47</v>
      </c>
      <c r="H59" s="125">
        <v>54</v>
      </c>
      <c r="I59" s="134">
        <v>822.63</v>
      </c>
      <c r="J59" s="134">
        <v>542.16</v>
      </c>
      <c r="O59" t="s">
        <v>197</v>
      </c>
    </row>
    <row r="60" spans="1:10" ht="18.75" customHeight="1">
      <c r="A60" s="140">
        <v>21114</v>
      </c>
      <c r="B60" s="135">
        <v>16</v>
      </c>
      <c r="C60" s="148">
        <v>86.1646</v>
      </c>
      <c r="D60" s="148">
        <v>86.1737</v>
      </c>
      <c r="E60" s="128">
        <f t="shared" si="15"/>
        <v>0.00910000000000366</v>
      </c>
      <c r="F60" s="129">
        <f t="shared" si="16"/>
        <v>36.39417693170555</v>
      </c>
      <c r="G60" s="130">
        <f t="shared" si="17"/>
        <v>250.04000000000008</v>
      </c>
      <c r="H60" s="125">
        <v>55</v>
      </c>
      <c r="I60" s="134">
        <v>801.35</v>
      </c>
      <c r="J60" s="134">
        <v>551.31</v>
      </c>
    </row>
    <row r="61" spans="1:10" ht="18.75" customHeight="1">
      <c r="A61" s="140"/>
      <c r="B61" s="135">
        <v>17</v>
      </c>
      <c r="C61" s="148">
        <v>87.2587</v>
      </c>
      <c r="D61" s="148">
        <v>87.2707</v>
      </c>
      <c r="E61" s="128">
        <f t="shared" si="15"/>
        <v>0.012000000000000455</v>
      </c>
      <c r="F61" s="129">
        <f t="shared" si="16"/>
        <v>52.88906518577485</v>
      </c>
      <c r="G61" s="130">
        <f t="shared" si="17"/>
        <v>226.89</v>
      </c>
      <c r="H61" s="125">
        <v>56</v>
      </c>
      <c r="I61" s="134">
        <v>711.01</v>
      </c>
      <c r="J61" s="134">
        <v>484.12</v>
      </c>
    </row>
    <row r="62" spans="1:10" ht="18.75" customHeight="1">
      <c r="A62" s="140"/>
      <c r="B62" s="135">
        <v>18</v>
      </c>
      <c r="C62" s="148">
        <v>85.156</v>
      </c>
      <c r="D62" s="148">
        <v>85.1684</v>
      </c>
      <c r="E62" s="128">
        <f t="shared" si="15"/>
        <v>0.012399999999999523</v>
      </c>
      <c r="F62" s="129">
        <f t="shared" si="16"/>
        <v>40.77740142720748</v>
      </c>
      <c r="G62" s="130">
        <f t="shared" si="17"/>
        <v>304.09000000000003</v>
      </c>
      <c r="H62" s="125">
        <v>57</v>
      </c>
      <c r="I62" s="134">
        <v>833.73</v>
      </c>
      <c r="J62" s="134">
        <v>529.64</v>
      </c>
    </row>
    <row r="63" spans="1:10" ht="18.75" customHeight="1">
      <c r="A63" s="140">
        <v>21130</v>
      </c>
      <c r="B63" s="135">
        <v>28</v>
      </c>
      <c r="C63" s="148">
        <v>87.2297</v>
      </c>
      <c r="D63" s="148">
        <v>87.301</v>
      </c>
      <c r="E63" s="128">
        <f aca="true" t="shared" si="18" ref="E63:E126">D63-C63</f>
        <v>0.07130000000000791</v>
      </c>
      <c r="F63" s="129">
        <f aca="true" t="shared" si="19" ref="F63:F126">((10^6)*E63/G63)</f>
        <v>263.51775880551395</v>
      </c>
      <c r="G63" s="130">
        <f aca="true" t="shared" si="20" ref="G63:G126">I63-J63</f>
        <v>270.57000000000005</v>
      </c>
      <c r="H63" s="125">
        <v>58</v>
      </c>
      <c r="I63" s="134">
        <v>661.84</v>
      </c>
      <c r="J63" s="134">
        <v>391.27</v>
      </c>
    </row>
    <row r="64" spans="1:10" ht="18.75" customHeight="1">
      <c r="A64" s="140"/>
      <c r="B64" s="135">
        <v>29</v>
      </c>
      <c r="C64" s="148">
        <v>85.2146</v>
      </c>
      <c r="D64" s="148">
        <v>85.2799</v>
      </c>
      <c r="E64" s="128">
        <f t="shared" si="18"/>
        <v>0.06529999999999347</v>
      </c>
      <c r="F64" s="129">
        <f t="shared" si="19"/>
        <v>250.56597981655912</v>
      </c>
      <c r="G64" s="130">
        <f t="shared" si="20"/>
        <v>260.61</v>
      </c>
      <c r="H64" s="125">
        <v>59</v>
      </c>
      <c r="I64" s="134">
        <v>780.42</v>
      </c>
      <c r="J64" s="134">
        <v>519.81</v>
      </c>
    </row>
    <row r="65" spans="1:10" ht="18.75" customHeight="1">
      <c r="A65" s="140"/>
      <c r="B65" s="135">
        <v>30</v>
      </c>
      <c r="C65" s="148">
        <v>84.9367</v>
      </c>
      <c r="D65" s="148">
        <v>85.0049</v>
      </c>
      <c r="E65" s="128">
        <f t="shared" si="18"/>
        <v>0.06820000000000448</v>
      </c>
      <c r="F65" s="129">
        <f t="shared" si="19"/>
        <v>259.7996266809054</v>
      </c>
      <c r="G65" s="130">
        <f t="shared" si="20"/>
        <v>262.51</v>
      </c>
      <c r="H65" s="125">
        <v>60</v>
      </c>
      <c r="I65" s="134">
        <v>636.77</v>
      </c>
      <c r="J65" s="134">
        <v>374.26</v>
      </c>
    </row>
    <row r="66" spans="1:10" ht="18.75" customHeight="1">
      <c r="A66" s="140">
        <v>21137</v>
      </c>
      <c r="B66" s="135">
        <v>31</v>
      </c>
      <c r="C66" s="148">
        <v>84.8742</v>
      </c>
      <c r="D66" s="148">
        <v>84.8917</v>
      </c>
      <c r="E66" s="128">
        <f t="shared" si="18"/>
        <v>0.017499999999998295</v>
      </c>
      <c r="F66" s="129">
        <f t="shared" si="19"/>
        <v>72.1709006928336</v>
      </c>
      <c r="G66" s="130">
        <f t="shared" si="20"/>
        <v>242.48000000000002</v>
      </c>
      <c r="H66" s="125">
        <v>61</v>
      </c>
      <c r="I66" s="134">
        <v>817.73</v>
      </c>
      <c r="J66" s="134">
        <v>575.25</v>
      </c>
    </row>
    <row r="67" spans="1:10" ht="18.75" customHeight="1">
      <c r="A67" s="140"/>
      <c r="B67" s="135">
        <v>32</v>
      </c>
      <c r="C67" s="148">
        <v>85.0202</v>
      </c>
      <c r="D67" s="148">
        <v>85.0336</v>
      </c>
      <c r="E67" s="128">
        <f t="shared" si="18"/>
        <v>0.013400000000004297</v>
      </c>
      <c r="F67" s="129">
        <f t="shared" si="19"/>
        <v>53.24855950726921</v>
      </c>
      <c r="G67" s="130">
        <f t="shared" si="20"/>
        <v>251.64999999999998</v>
      </c>
      <c r="H67" s="125">
        <v>62</v>
      </c>
      <c r="I67" s="134">
        <v>629.18</v>
      </c>
      <c r="J67" s="134">
        <v>377.53</v>
      </c>
    </row>
    <row r="68" spans="1:10" ht="18.75" customHeight="1">
      <c r="A68" s="140"/>
      <c r="B68" s="135">
        <v>33</v>
      </c>
      <c r="C68" s="148">
        <v>85.9959</v>
      </c>
      <c r="D68" s="148">
        <v>86.0174</v>
      </c>
      <c r="E68" s="128">
        <f t="shared" si="18"/>
        <v>0.021499999999988972</v>
      </c>
      <c r="F68" s="129">
        <f t="shared" si="19"/>
        <v>82.19597048586984</v>
      </c>
      <c r="G68" s="130">
        <f t="shared" si="20"/>
        <v>261.57</v>
      </c>
      <c r="H68" s="125">
        <v>63</v>
      </c>
      <c r="I68" s="134">
        <v>653.66</v>
      </c>
      <c r="J68" s="134">
        <v>392.09</v>
      </c>
    </row>
    <row r="69" spans="1:10" ht="18.75" customHeight="1">
      <c r="A69" s="140">
        <v>21149</v>
      </c>
      <c r="B69" s="135">
        <v>34</v>
      </c>
      <c r="C69" s="148">
        <v>83.7445</v>
      </c>
      <c r="D69" s="148">
        <v>83.7666</v>
      </c>
      <c r="E69" s="128">
        <f t="shared" si="18"/>
        <v>0.02209999999999468</v>
      </c>
      <c r="F69" s="129">
        <f t="shared" si="19"/>
        <v>68.27942039730182</v>
      </c>
      <c r="G69" s="130">
        <f t="shared" si="20"/>
        <v>323.67</v>
      </c>
      <c r="H69" s="125">
        <v>64</v>
      </c>
      <c r="I69" s="134">
        <v>667.47</v>
      </c>
      <c r="J69" s="134">
        <v>343.8</v>
      </c>
    </row>
    <row r="70" spans="1:10" ht="18.75" customHeight="1">
      <c r="A70" s="140"/>
      <c r="B70" s="135">
        <v>35</v>
      </c>
      <c r="C70" s="148">
        <v>85.0233</v>
      </c>
      <c r="D70" s="148">
        <v>85.0465</v>
      </c>
      <c r="E70" s="128">
        <f t="shared" si="18"/>
        <v>0.023199999999988563</v>
      </c>
      <c r="F70" s="129">
        <f t="shared" si="19"/>
        <v>76.40123822692671</v>
      </c>
      <c r="G70" s="130">
        <f t="shared" si="20"/>
        <v>303.65999999999997</v>
      </c>
      <c r="H70" s="125">
        <v>65</v>
      </c>
      <c r="I70" s="134">
        <v>679.16</v>
      </c>
      <c r="J70" s="134">
        <v>375.5</v>
      </c>
    </row>
    <row r="71" spans="1:10" ht="18.75" customHeight="1">
      <c r="A71" s="140"/>
      <c r="B71" s="135">
        <v>36</v>
      </c>
      <c r="C71" s="148">
        <v>84.5854</v>
      </c>
      <c r="D71" s="148">
        <v>84.6041</v>
      </c>
      <c r="E71" s="128">
        <f t="shared" si="18"/>
        <v>0.018699999999995498</v>
      </c>
      <c r="F71" s="129">
        <f t="shared" si="19"/>
        <v>66.28855015950194</v>
      </c>
      <c r="G71" s="130">
        <f t="shared" si="20"/>
        <v>282.1</v>
      </c>
      <c r="H71" s="125">
        <v>66</v>
      </c>
      <c r="I71" s="134">
        <v>780.23</v>
      </c>
      <c r="J71" s="134">
        <v>498.13</v>
      </c>
    </row>
    <row r="72" spans="1:10" ht="18.75" customHeight="1">
      <c r="A72" s="140">
        <v>21157</v>
      </c>
      <c r="B72" s="135">
        <v>28</v>
      </c>
      <c r="C72" s="148">
        <v>87.2156</v>
      </c>
      <c r="D72" s="148">
        <v>87.2226</v>
      </c>
      <c r="E72" s="128">
        <f t="shared" si="18"/>
        <v>0.007000000000005002</v>
      </c>
      <c r="F72" s="129">
        <f t="shared" si="19"/>
        <v>21.44607843138787</v>
      </c>
      <c r="G72" s="130">
        <f t="shared" si="20"/>
        <v>326.40000000000003</v>
      </c>
      <c r="H72" s="125">
        <v>67</v>
      </c>
      <c r="I72" s="134">
        <v>811.83</v>
      </c>
      <c r="J72" s="134">
        <v>485.43</v>
      </c>
    </row>
    <row r="73" spans="1:10" ht="18.75" customHeight="1">
      <c r="A73" s="140"/>
      <c r="B73" s="135">
        <v>29</v>
      </c>
      <c r="C73" s="148">
        <v>85.257</v>
      </c>
      <c r="D73" s="148">
        <v>85.264</v>
      </c>
      <c r="E73" s="128">
        <f t="shared" si="18"/>
        <v>0.006999999999990791</v>
      </c>
      <c r="F73" s="129">
        <f t="shared" si="19"/>
        <v>22.60762845974483</v>
      </c>
      <c r="G73" s="130">
        <f t="shared" si="20"/>
        <v>309.63</v>
      </c>
      <c r="H73" s="125">
        <v>68</v>
      </c>
      <c r="I73" s="134">
        <v>866.49</v>
      </c>
      <c r="J73" s="134">
        <v>556.86</v>
      </c>
    </row>
    <row r="74" spans="1:10" ht="18.75" customHeight="1">
      <c r="A74" s="140"/>
      <c r="B74" s="135">
        <v>30</v>
      </c>
      <c r="C74" s="148">
        <v>84.9868</v>
      </c>
      <c r="D74" s="148">
        <v>84.9968</v>
      </c>
      <c r="E74" s="128">
        <f t="shared" si="18"/>
        <v>0.009999999999990905</v>
      </c>
      <c r="F74" s="129">
        <f t="shared" si="19"/>
        <v>27.890890835027903</v>
      </c>
      <c r="G74" s="130">
        <f t="shared" si="20"/>
        <v>358.54</v>
      </c>
      <c r="H74" s="125">
        <v>69</v>
      </c>
      <c r="I74" s="134">
        <v>724.75</v>
      </c>
      <c r="J74" s="134">
        <v>366.21</v>
      </c>
    </row>
    <row r="75" spans="1:10" ht="18.75" customHeight="1">
      <c r="A75" s="140">
        <v>21169</v>
      </c>
      <c r="B75" s="135">
        <v>31</v>
      </c>
      <c r="C75" s="148">
        <v>84.8833</v>
      </c>
      <c r="D75" s="148">
        <v>84.8922</v>
      </c>
      <c r="E75" s="128">
        <f t="shared" si="18"/>
        <v>0.008899999999997021</v>
      </c>
      <c r="F75" s="129">
        <f t="shared" si="19"/>
        <v>28.960984022638446</v>
      </c>
      <c r="G75" s="130">
        <f t="shared" si="20"/>
        <v>307.31</v>
      </c>
      <c r="H75" s="125">
        <v>70</v>
      </c>
      <c r="I75" s="134">
        <v>685.73</v>
      </c>
      <c r="J75" s="134">
        <v>378.42</v>
      </c>
    </row>
    <row r="76" spans="1:10" ht="18.75" customHeight="1">
      <c r="A76" s="140"/>
      <c r="B76" s="135">
        <v>32</v>
      </c>
      <c r="C76" s="148">
        <v>85.0083</v>
      </c>
      <c r="D76" s="148">
        <v>85.0196</v>
      </c>
      <c r="E76" s="128">
        <f t="shared" si="18"/>
        <v>0.011299999999991428</v>
      </c>
      <c r="F76" s="129">
        <f t="shared" si="19"/>
        <v>43.419788664712506</v>
      </c>
      <c r="G76" s="130">
        <f t="shared" si="20"/>
        <v>260.25</v>
      </c>
      <c r="H76" s="125">
        <v>71</v>
      </c>
      <c r="I76" s="134">
        <v>634.1</v>
      </c>
      <c r="J76" s="134">
        <v>373.85</v>
      </c>
    </row>
    <row r="77" spans="1:10" ht="18.75" customHeight="1">
      <c r="A77" s="140"/>
      <c r="B77" s="135">
        <v>33</v>
      </c>
      <c r="C77" s="148">
        <v>85.9882</v>
      </c>
      <c r="D77" s="148">
        <v>85.9957</v>
      </c>
      <c r="E77" s="128">
        <f t="shared" si="18"/>
        <v>0.007499999999993179</v>
      </c>
      <c r="F77" s="129">
        <f t="shared" si="19"/>
        <v>27.852049910848113</v>
      </c>
      <c r="G77" s="130">
        <f t="shared" si="20"/>
        <v>269.28</v>
      </c>
      <c r="H77" s="125">
        <v>72</v>
      </c>
      <c r="I77" s="134">
        <v>820.66</v>
      </c>
      <c r="J77" s="134">
        <v>551.38</v>
      </c>
    </row>
    <row r="78" spans="1:10" ht="18.75" customHeight="1">
      <c r="A78" s="140">
        <v>21176</v>
      </c>
      <c r="B78" s="135">
        <v>34</v>
      </c>
      <c r="C78" s="148">
        <v>83.7495</v>
      </c>
      <c r="D78" s="148">
        <v>83.7521</v>
      </c>
      <c r="E78" s="128">
        <f t="shared" si="18"/>
        <v>0.002600000000001046</v>
      </c>
      <c r="F78" s="129">
        <f t="shared" si="19"/>
        <v>8.195429472028513</v>
      </c>
      <c r="G78" s="130">
        <f t="shared" si="20"/>
        <v>317.25</v>
      </c>
      <c r="H78" s="125">
        <v>73</v>
      </c>
      <c r="I78" s="134">
        <v>681.28</v>
      </c>
      <c r="J78" s="134">
        <v>364.03</v>
      </c>
    </row>
    <row r="79" spans="1:10" ht="18.75" customHeight="1">
      <c r="A79" s="140"/>
      <c r="B79" s="135">
        <v>35</v>
      </c>
      <c r="C79" s="148">
        <v>85.0183</v>
      </c>
      <c r="D79" s="148">
        <v>85.0209</v>
      </c>
      <c r="E79" s="128">
        <f t="shared" si="18"/>
        <v>0.002600000000001046</v>
      </c>
      <c r="F79" s="129">
        <f t="shared" si="19"/>
        <v>9.702216583331019</v>
      </c>
      <c r="G79" s="130">
        <f t="shared" si="20"/>
        <v>267.97999999999996</v>
      </c>
      <c r="H79" s="125">
        <v>74</v>
      </c>
      <c r="I79" s="134">
        <v>639.77</v>
      </c>
      <c r="J79" s="134">
        <v>371.79</v>
      </c>
    </row>
    <row r="80" spans="1:10" ht="18.75" customHeight="1">
      <c r="A80" s="140"/>
      <c r="B80" s="135">
        <v>36</v>
      </c>
      <c r="C80" s="148">
        <v>84.5798</v>
      </c>
      <c r="D80" s="148">
        <v>84.583</v>
      </c>
      <c r="E80" s="128">
        <f t="shared" si="18"/>
        <v>0.003199999999992542</v>
      </c>
      <c r="F80" s="129">
        <f t="shared" si="19"/>
        <v>11.316217554256106</v>
      </c>
      <c r="G80" s="130">
        <f t="shared" si="20"/>
        <v>282.78000000000003</v>
      </c>
      <c r="H80" s="125">
        <v>75</v>
      </c>
      <c r="I80" s="134">
        <v>748.32</v>
      </c>
      <c r="J80" s="134">
        <v>465.54</v>
      </c>
    </row>
    <row r="81" spans="1:10" ht="18.75" customHeight="1">
      <c r="A81" s="140">
        <v>21191</v>
      </c>
      <c r="B81" s="135">
        <v>19</v>
      </c>
      <c r="C81" s="148">
        <v>88.9794</v>
      </c>
      <c r="D81" s="148">
        <v>88.9862</v>
      </c>
      <c r="E81" s="164">
        <f t="shared" si="18"/>
        <v>0.006799999999998363</v>
      </c>
      <c r="F81" s="165">
        <f t="shared" si="19"/>
        <v>21.618872003555552</v>
      </c>
      <c r="G81" s="166">
        <f t="shared" si="20"/>
        <v>314.53999999999996</v>
      </c>
      <c r="H81" s="167">
        <v>76</v>
      </c>
      <c r="I81" s="168">
        <v>661.79</v>
      </c>
      <c r="J81" s="168">
        <v>347.25</v>
      </c>
    </row>
    <row r="82" spans="1:10" ht="18.75" customHeight="1">
      <c r="A82" s="140"/>
      <c r="B82" s="135">
        <v>20</v>
      </c>
      <c r="C82" s="148">
        <v>84.7014</v>
      </c>
      <c r="D82" s="148">
        <v>84.7066</v>
      </c>
      <c r="E82" s="164">
        <f t="shared" si="18"/>
        <v>0.005199999999987881</v>
      </c>
      <c r="F82" s="165">
        <f t="shared" si="19"/>
        <v>15.799708313040474</v>
      </c>
      <c r="G82" s="166">
        <f t="shared" si="20"/>
        <v>329.12</v>
      </c>
      <c r="H82" s="167">
        <v>77</v>
      </c>
      <c r="I82" s="168">
        <v>629.5</v>
      </c>
      <c r="J82" s="168">
        <v>300.38</v>
      </c>
    </row>
    <row r="83" spans="1:10" ht="18.75" customHeight="1">
      <c r="A83" s="140"/>
      <c r="B83" s="135">
        <v>21</v>
      </c>
      <c r="C83" s="148">
        <v>86.3967</v>
      </c>
      <c r="D83" s="148">
        <v>86.4061</v>
      </c>
      <c r="E83" s="164">
        <f t="shared" si="18"/>
        <v>0.009399999999999409</v>
      </c>
      <c r="F83" s="165">
        <f t="shared" si="19"/>
        <v>32.5800637737398</v>
      </c>
      <c r="G83" s="166">
        <f t="shared" si="20"/>
        <v>288.52000000000004</v>
      </c>
      <c r="H83" s="167">
        <v>78</v>
      </c>
      <c r="I83" s="168">
        <v>689.61</v>
      </c>
      <c r="J83" s="168">
        <v>401.09</v>
      </c>
    </row>
    <row r="84" spans="1:10" ht="18.75" customHeight="1">
      <c r="A84" s="140">
        <v>21199</v>
      </c>
      <c r="B84" s="135">
        <v>22</v>
      </c>
      <c r="C84" s="148">
        <v>85.1435</v>
      </c>
      <c r="D84" s="148">
        <v>85.1645</v>
      </c>
      <c r="E84" s="164">
        <f t="shared" si="18"/>
        <v>0.021000000000000796</v>
      </c>
      <c r="F84" s="165">
        <f t="shared" si="19"/>
        <v>70.28582903809087</v>
      </c>
      <c r="G84" s="166">
        <f t="shared" si="20"/>
        <v>298.7800000000001</v>
      </c>
      <c r="H84" s="167">
        <v>79</v>
      </c>
      <c r="I84" s="168">
        <v>850.58</v>
      </c>
      <c r="J84" s="168">
        <v>551.8</v>
      </c>
    </row>
    <row r="85" spans="1:10" ht="18.75" customHeight="1">
      <c r="A85" s="140"/>
      <c r="B85" s="135">
        <v>23</v>
      </c>
      <c r="C85" s="148">
        <v>87.696</v>
      </c>
      <c r="D85" s="148">
        <v>87.7213</v>
      </c>
      <c r="E85" s="164">
        <f t="shared" si="18"/>
        <v>0.025300000000001432</v>
      </c>
      <c r="F85" s="165">
        <f t="shared" si="19"/>
        <v>82.86116660662702</v>
      </c>
      <c r="G85" s="166">
        <f t="shared" si="20"/>
        <v>305.33000000000004</v>
      </c>
      <c r="H85" s="167">
        <v>80</v>
      </c>
      <c r="I85" s="168">
        <v>850.14</v>
      </c>
      <c r="J85" s="168">
        <v>544.81</v>
      </c>
    </row>
    <row r="86" spans="1:10" ht="18.75" customHeight="1">
      <c r="A86" s="140"/>
      <c r="B86" s="135">
        <v>24</v>
      </c>
      <c r="C86" s="148">
        <v>88.0718</v>
      </c>
      <c r="D86" s="148">
        <v>88.0976</v>
      </c>
      <c r="E86" s="164">
        <f t="shared" si="18"/>
        <v>0.02580000000000382</v>
      </c>
      <c r="F86" s="165">
        <f t="shared" si="19"/>
        <v>65.10055259772356</v>
      </c>
      <c r="G86" s="166">
        <f t="shared" si="20"/>
        <v>396.30999999999995</v>
      </c>
      <c r="H86" s="167">
        <v>81</v>
      </c>
      <c r="I86" s="168">
        <v>699.06</v>
      </c>
      <c r="J86" s="168">
        <v>302.75</v>
      </c>
    </row>
    <row r="87" spans="1:10" ht="18.75" customHeight="1">
      <c r="A87" s="140">
        <v>21207</v>
      </c>
      <c r="B87" s="135">
        <v>25</v>
      </c>
      <c r="C87" s="148">
        <v>87.0941</v>
      </c>
      <c r="D87" s="148">
        <v>87.1036</v>
      </c>
      <c r="E87" s="164">
        <f t="shared" si="18"/>
        <v>0.009500000000002728</v>
      </c>
      <c r="F87" s="165">
        <f t="shared" si="19"/>
        <v>29.421784508664654</v>
      </c>
      <c r="G87" s="166">
        <f t="shared" si="20"/>
        <v>322.88999999999993</v>
      </c>
      <c r="H87" s="167">
        <v>82</v>
      </c>
      <c r="I87" s="168">
        <v>705.05</v>
      </c>
      <c r="J87" s="168">
        <v>382.16</v>
      </c>
    </row>
    <row r="88" spans="1:10" ht="18.75" customHeight="1">
      <c r="A88" s="140"/>
      <c r="B88" s="135">
        <v>26</v>
      </c>
      <c r="C88" s="148">
        <v>85.8299</v>
      </c>
      <c r="D88" s="148">
        <v>85.8385</v>
      </c>
      <c r="E88" s="164">
        <f t="shared" si="18"/>
        <v>0.008600000000001273</v>
      </c>
      <c r="F88" s="165">
        <f t="shared" si="19"/>
        <v>27.539387728965263</v>
      </c>
      <c r="G88" s="166">
        <f t="shared" si="20"/>
        <v>312.28000000000003</v>
      </c>
      <c r="H88" s="167">
        <v>83</v>
      </c>
      <c r="I88" s="168">
        <v>810.22</v>
      </c>
      <c r="J88" s="168">
        <v>497.94</v>
      </c>
    </row>
    <row r="89" spans="1:10" ht="18.75" customHeight="1">
      <c r="A89" s="140"/>
      <c r="B89" s="135">
        <v>27</v>
      </c>
      <c r="C89" s="148">
        <v>86.3522</v>
      </c>
      <c r="D89" s="148">
        <v>86.3585</v>
      </c>
      <c r="E89" s="164">
        <f t="shared" si="18"/>
        <v>0.006300000000010186</v>
      </c>
      <c r="F89" s="165">
        <f t="shared" si="19"/>
        <v>20.06433325905343</v>
      </c>
      <c r="G89" s="166">
        <f t="shared" si="20"/>
        <v>313.99</v>
      </c>
      <c r="H89" s="167">
        <v>84</v>
      </c>
      <c r="I89" s="168">
        <v>750.38</v>
      </c>
      <c r="J89" s="168">
        <v>436.39</v>
      </c>
    </row>
    <row r="90" spans="1:10" ht="18.75" customHeight="1">
      <c r="A90" s="140">
        <v>21219</v>
      </c>
      <c r="B90" s="135">
        <v>13</v>
      </c>
      <c r="C90" s="148">
        <v>86.7229</v>
      </c>
      <c r="D90" s="148">
        <v>86.739</v>
      </c>
      <c r="E90" s="164">
        <f t="shared" si="18"/>
        <v>0.016100000000008663</v>
      </c>
      <c r="F90" s="165">
        <f t="shared" si="19"/>
        <v>55.9163685618333</v>
      </c>
      <c r="G90" s="166">
        <f t="shared" si="20"/>
        <v>287.93</v>
      </c>
      <c r="H90" s="167">
        <v>85</v>
      </c>
      <c r="I90" s="168">
        <v>796.98</v>
      </c>
      <c r="J90" s="168">
        <v>509.05</v>
      </c>
    </row>
    <row r="91" spans="1:10" ht="18.75" customHeight="1">
      <c r="A91" s="140"/>
      <c r="B91" s="135">
        <v>14</v>
      </c>
      <c r="C91" s="148">
        <v>85.9238</v>
      </c>
      <c r="D91" s="148">
        <v>85.9416</v>
      </c>
      <c r="E91" s="164">
        <f t="shared" si="18"/>
        <v>0.017799999999994043</v>
      </c>
      <c r="F91" s="165">
        <f t="shared" si="19"/>
        <v>52.676748246556905</v>
      </c>
      <c r="G91" s="166">
        <f t="shared" si="20"/>
        <v>337.90999999999997</v>
      </c>
      <c r="H91" s="167">
        <v>86</v>
      </c>
      <c r="I91" s="168">
        <v>651.78</v>
      </c>
      <c r="J91" s="168">
        <v>313.87</v>
      </c>
    </row>
    <row r="92" spans="1:10" ht="18.75" customHeight="1">
      <c r="A92" s="140"/>
      <c r="B92" s="135">
        <v>15</v>
      </c>
      <c r="C92" s="148">
        <v>86.99</v>
      </c>
      <c r="D92" s="148">
        <v>87.0076</v>
      </c>
      <c r="E92" s="164">
        <f t="shared" si="18"/>
        <v>0.017600000000001614</v>
      </c>
      <c r="F92" s="165">
        <f t="shared" si="19"/>
        <v>55.713833491616384</v>
      </c>
      <c r="G92" s="166">
        <f t="shared" si="20"/>
        <v>315.9</v>
      </c>
      <c r="H92" s="167">
        <v>87</v>
      </c>
      <c r="I92" s="168">
        <v>668.01</v>
      </c>
      <c r="J92" s="168">
        <v>352.11</v>
      </c>
    </row>
    <row r="93" spans="1:10" ht="18.75" customHeight="1">
      <c r="A93" s="140">
        <v>21228</v>
      </c>
      <c r="B93" s="135">
        <v>16</v>
      </c>
      <c r="C93" s="148">
        <v>86.119</v>
      </c>
      <c r="D93" s="148">
        <v>86.1372</v>
      </c>
      <c r="E93" s="164">
        <f t="shared" si="18"/>
        <v>0.01820000000000732</v>
      </c>
      <c r="F93" s="165">
        <f t="shared" si="19"/>
        <v>48.709988223978485</v>
      </c>
      <c r="G93" s="166">
        <f t="shared" si="20"/>
        <v>373.64</v>
      </c>
      <c r="H93" s="167">
        <v>88</v>
      </c>
      <c r="I93" s="168">
        <v>741.36</v>
      </c>
      <c r="J93" s="168">
        <v>367.72</v>
      </c>
    </row>
    <row r="94" spans="1:10" ht="18.75" customHeight="1">
      <c r="A94" s="140"/>
      <c r="B94" s="135">
        <v>17</v>
      </c>
      <c r="C94" s="148">
        <v>87.1926</v>
      </c>
      <c r="D94" s="148">
        <v>87.2102</v>
      </c>
      <c r="E94" s="164">
        <f t="shared" si="18"/>
        <v>0.017600000000001614</v>
      </c>
      <c r="F94" s="165">
        <f t="shared" si="19"/>
        <v>60.83650190114626</v>
      </c>
      <c r="G94" s="166">
        <f t="shared" si="20"/>
        <v>289.3</v>
      </c>
      <c r="H94" s="167">
        <v>89</v>
      </c>
      <c r="I94" s="168">
        <v>644.49</v>
      </c>
      <c r="J94" s="168">
        <v>355.19</v>
      </c>
    </row>
    <row r="95" spans="1:10" ht="18.75" customHeight="1">
      <c r="A95" s="140"/>
      <c r="B95" s="135">
        <v>18</v>
      </c>
      <c r="C95" s="148">
        <v>85.1416</v>
      </c>
      <c r="D95" s="148">
        <v>85.1622</v>
      </c>
      <c r="E95" s="164">
        <f t="shared" si="18"/>
        <v>0.020600000000001728</v>
      </c>
      <c r="F95" s="165">
        <f t="shared" si="19"/>
        <v>84.3052997749201</v>
      </c>
      <c r="G95" s="166">
        <f t="shared" si="20"/>
        <v>244.35000000000002</v>
      </c>
      <c r="H95" s="167">
        <v>90</v>
      </c>
      <c r="I95" s="168">
        <v>801.84</v>
      </c>
      <c r="J95" s="168">
        <v>557.49</v>
      </c>
    </row>
    <row r="96" spans="1:10" ht="18.75" customHeight="1">
      <c r="A96" s="140">
        <v>21254</v>
      </c>
      <c r="B96" s="135">
        <v>25</v>
      </c>
      <c r="C96" s="148">
        <v>87.087</v>
      </c>
      <c r="D96" s="148">
        <v>87.0924</v>
      </c>
      <c r="E96" s="164">
        <f t="shared" si="18"/>
        <v>0.00539999999999452</v>
      </c>
      <c r="F96" s="165">
        <f t="shared" si="19"/>
        <v>16.18753559757343</v>
      </c>
      <c r="G96" s="166">
        <f t="shared" si="20"/>
        <v>333.59000000000003</v>
      </c>
      <c r="H96" s="167">
        <v>91</v>
      </c>
      <c r="I96" s="168">
        <v>703.87</v>
      </c>
      <c r="J96" s="168">
        <v>370.28</v>
      </c>
    </row>
    <row r="97" spans="1:10" ht="18.75" customHeight="1">
      <c r="A97" s="140"/>
      <c r="B97" s="135">
        <v>26</v>
      </c>
      <c r="C97" s="148">
        <v>85.8324</v>
      </c>
      <c r="D97" s="148">
        <v>85.8408</v>
      </c>
      <c r="E97" s="164">
        <f t="shared" si="18"/>
        <v>0.008399999999994634</v>
      </c>
      <c r="F97" s="165">
        <f t="shared" si="19"/>
        <v>29.87516449121397</v>
      </c>
      <c r="G97" s="166">
        <f t="shared" si="20"/>
        <v>281.1700000000001</v>
      </c>
      <c r="H97" s="167">
        <v>92</v>
      </c>
      <c r="I97" s="168">
        <v>828.47</v>
      </c>
      <c r="J97" s="168">
        <v>547.3</v>
      </c>
    </row>
    <row r="98" spans="1:10" ht="18.75" customHeight="1">
      <c r="A98" s="140"/>
      <c r="B98" s="135">
        <v>27</v>
      </c>
      <c r="C98" s="148">
        <v>86.352</v>
      </c>
      <c r="D98" s="148">
        <v>86.356</v>
      </c>
      <c r="E98" s="164">
        <f t="shared" si="18"/>
        <v>0.003999999999990678</v>
      </c>
      <c r="F98" s="165">
        <f t="shared" si="19"/>
        <v>14.630577907793263</v>
      </c>
      <c r="G98" s="166">
        <f t="shared" si="20"/>
        <v>273.4</v>
      </c>
      <c r="H98" s="167">
        <v>93</v>
      </c>
      <c r="I98" s="168">
        <v>802.84</v>
      </c>
      <c r="J98" s="168">
        <v>529.44</v>
      </c>
    </row>
    <row r="99" spans="1:10" ht="18.75" customHeight="1">
      <c r="A99" s="140">
        <v>21269</v>
      </c>
      <c r="B99" s="135">
        <v>28</v>
      </c>
      <c r="C99" s="148">
        <v>87.2375</v>
      </c>
      <c r="D99" s="148">
        <v>87.2448</v>
      </c>
      <c r="E99" s="164">
        <f t="shared" si="18"/>
        <v>0.00730000000000075</v>
      </c>
      <c r="F99" s="165">
        <f t="shared" si="19"/>
        <v>24.754993387367325</v>
      </c>
      <c r="G99" s="166">
        <f t="shared" si="20"/>
        <v>294.89</v>
      </c>
      <c r="H99" s="167">
        <v>94</v>
      </c>
      <c r="I99" s="168">
        <v>732.42</v>
      </c>
      <c r="J99" s="168">
        <v>437.53</v>
      </c>
    </row>
    <row r="100" spans="1:10" ht="18.75" customHeight="1">
      <c r="A100" s="140"/>
      <c r="B100" s="135">
        <v>29</v>
      </c>
      <c r="C100" s="148">
        <v>85.2727</v>
      </c>
      <c r="D100" s="148">
        <v>85.2787</v>
      </c>
      <c r="E100" s="164">
        <f t="shared" si="18"/>
        <v>0.006000000000000227</v>
      </c>
      <c r="F100" s="165">
        <f t="shared" si="19"/>
        <v>22.209883398113003</v>
      </c>
      <c r="G100" s="166">
        <f t="shared" si="20"/>
        <v>270.15</v>
      </c>
      <c r="H100" s="167">
        <v>95</v>
      </c>
      <c r="I100" s="168">
        <v>823.23</v>
      </c>
      <c r="J100" s="168">
        <v>553.08</v>
      </c>
    </row>
    <row r="101" spans="1:10" ht="18.75" customHeight="1">
      <c r="A101" s="169"/>
      <c r="B101" s="170">
        <v>30</v>
      </c>
      <c r="C101" s="171">
        <v>84.9895</v>
      </c>
      <c r="D101" s="171">
        <v>84.9971</v>
      </c>
      <c r="E101" s="172">
        <f t="shared" si="18"/>
        <v>0.0075999999999964984</v>
      </c>
      <c r="F101" s="173">
        <f t="shared" si="19"/>
        <v>26.342241170137946</v>
      </c>
      <c r="G101" s="174">
        <f t="shared" si="20"/>
        <v>288.51</v>
      </c>
      <c r="H101" s="175">
        <v>96</v>
      </c>
      <c r="I101" s="176">
        <v>823.34</v>
      </c>
      <c r="J101" s="176">
        <v>534.83</v>
      </c>
    </row>
    <row r="102" spans="1:10" ht="18.75" customHeight="1">
      <c r="A102" s="177">
        <v>21276</v>
      </c>
      <c r="B102" s="178">
        <v>7</v>
      </c>
      <c r="C102" s="178">
        <v>86.4684</v>
      </c>
      <c r="D102" s="179">
        <v>86.4796</v>
      </c>
      <c r="E102" s="180">
        <f t="shared" si="18"/>
        <v>0.01120000000000232</v>
      </c>
      <c r="F102" s="181">
        <f t="shared" si="19"/>
        <v>36.82756806524503</v>
      </c>
      <c r="G102" s="182">
        <f t="shared" si="20"/>
        <v>304.12</v>
      </c>
      <c r="H102" s="178">
        <v>1</v>
      </c>
      <c r="I102" s="183">
        <v>789.63</v>
      </c>
      <c r="J102" s="183">
        <v>485.51</v>
      </c>
    </row>
    <row r="103" spans="1:10" ht="18.75" customHeight="1">
      <c r="A103" s="140"/>
      <c r="B103" s="135">
        <v>8</v>
      </c>
      <c r="C103" s="135">
        <v>84.8209</v>
      </c>
      <c r="D103" s="148">
        <v>84.8248</v>
      </c>
      <c r="E103" s="164">
        <f t="shared" si="18"/>
        <v>0.003900000000001569</v>
      </c>
      <c r="F103" s="165">
        <f t="shared" si="19"/>
        <v>11.14476767446296</v>
      </c>
      <c r="G103" s="166">
        <f t="shared" si="20"/>
        <v>349.94000000000005</v>
      </c>
      <c r="H103" s="135">
        <v>2</v>
      </c>
      <c r="I103" s="168">
        <v>687.07</v>
      </c>
      <c r="J103" s="168">
        <v>337.13</v>
      </c>
    </row>
    <row r="104" spans="1:10" ht="18.75" customHeight="1">
      <c r="A104" s="140"/>
      <c r="B104" s="178">
        <v>9</v>
      </c>
      <c r="C104" s="135">
        <v>87.672</v>
      </c>
      <c r="D104" s="148">
        <v>87.6769</v>
      </c>
      <c r="E104" s="164">
        <f t="shared" si="18"/>
        <v>0.004900000000006344</v>
      </c>
      <c r="F104" s="165">
        <f t="shared" si="19"/>
        <v>20.8555011704888</v>
      </c>
      <c r="G104" s="166">
        <f t="shared" si="20"/>
        <v>234.95</v>
      </c>
      <c r="H104" s="178">
        <v>3</v>
      </c>
      <c r="I104" s="168">
        <v>746.25</v>
      </c>
      <c r="J104" s="168">
        <v>511.3</v>
      </c>
    </row>
    <row r="105" spans="1:10" ht="18.75" customHeight="1">
      <c r="A105" s="140">
        <v>21296</v>
      </c>
      <c r="B105" s="135">
        <v>10</v>
      </c>
      <c r="C105" s="135">
        <v>85.1081</v>
      </c>
      <c r="D105" s="148">
        <v>85.1197</v>
      </c>
      <c r="E105" s="164">
        <f t="shared" si="18"/>
        <v>0.011600000000001387</v>
      </c>
      <c r="F105" s="165">
        <f t="shared" si="19"/>
        <v>35.42092888332892</v>
      </c>
      <c r="G105" s="166">
        <f t="shared" si="20"/>
        <v>327.48999999999995</v>
      </c>
      <c r="H105" s="135">
        <v>4</v>
      </c>
      <c r="I105" s="168">
        <v>662.55</v>
      </c>
      <c r="J105" s="168">
        <v>335.06</v>
      </c>
    </row>
    <row r="106" spans="1:10" ht="18.75" customHeight="1">
      <c r="A106" s="140"/>
      <c r="B106" s="178">
        <v>11</v>
      </c>
      <c r="C106" s="135">
        <v>86.1122</v>
      </c>
      <c r="D106" s="148">
        <v>86.1233</v>
      </c>
      <c r="E106" s="164">
        <f t="shared" si="18"/>
        <v>0.011099999999999</v>
      </c>
      <c r="F106" s="165">
        <f t="shared" si="19"/>
        <v>38.42824995672149</v>
      </c>
      <c r="G106" s="166">
        <f t="shared" si="20"/>
        <v>288.84999999999997</v>
      </c>
      <c r="H106" s="178">
        <v>5</v>
      </c>
      <c r="I106" s="168">
        <v>653.89</v>
      </c>
      <c r="J106" s="168">
        <v>365.04</v>
      </c>
    </row>
    <row r="107" spans="1:10" ht="18.75" customHeight="1">
      <c r="A107" s="140"/>
      <c r="B107" s="135">
        <v>12</v>
      </c>
      <c r="C107" s="135">
        <v>84.8665</v>
      </c>
      <c r="D107" s="148">
        <v>84.8714</v>
      </c>
      <c r="E107" s="164">
        <f t="shared" si="18"/>
        <v>0.004899999999992133</v>
      </c>
      <c r="F107" s="165">
        <f t="shared" si="19"/>
        <v>17.294931526161704</v>
      </c>
      <c r="G107" s="166">
        <f t="shared" si="20"/>
        <v>283.31999999999994</v>
      </c>
      <c r="H107" s="135">
        <v>6</v>
      </c>
      <c r="I107" s="168">
        <v>819.66</v>
      </c>
      <c r="J107" s="168">
        <v>536.34</v>
      </c>
    </row>
    <row r="108" spans="1:10" ht="18.75" customHeight="1">
      <c r="A108" s="140">
        <v>21312</v>
      </c>
      <c r="B108" s="135">
        <v>28</v>
      </c>
      <c r="C108" s="148">
        <v>87.2064</v>
      </c>
      <c r="D108" s="148">
        <v>87.2112</v>
      </c>
      <c r="E108" s="164">
        <f t="shared" si="18"/>
        <v>0.004800000000003024</v>
      </c>
      <c r="F108" s="165">
        <f t="shared" si="19"/>
        <v>14.924909051344871</v>
      </c>
      <c r="G108" s="166">
        <f t="shared" si="20"/>
        <v>321.61</v>
      </c>
      <c r="H108" s="178">
        <v>7</v>
      </c>
      <c r="I108" s="168">
        <v>864.29</v>
      </c>
      <c r="J108" s="168">
        <v>542.68</v>
      </c>
    </row>
    <row r="109" spans="1:10" ht="18.75" customHeight="1">
      <c r="A109" s="140"/>
      <c r="B109" s="135">
        <v>29</v>
      </c>
      <c r="C109" s="148">
        <v>85.2335</v>
      </c>
      <c r="D109" s="148">
        <v>85.2354</v>
      </c>
      <c r="E109" s="164">
        <f t="shared" si="18"/>
        <v>0.0018999999999920192</v>
      </c>
      <c r="F109" s="165">
        <f t="shared" si="19"/>
        <v>7.113174347617158</v>
      </c>
      <c r="G109" s="166">
        <f t="shared" si="20"/>
        <v>267.11</v>
      </c>
      <c r="H109" s="135">
        <v>8</v>
      </c>
      <c r="I109" s="168">
        <v>825.6</v>
      </c>
      <c r="J109" s="168">
        <v>558.49</v>
      </c>
    </row>
    <row r="110" spans="1:10" ht="18.75" customHeight="1">
      <c r="A110" s="140"/>
      <c r="B110" s="135">
        <v>30</v>
      </c>
      <c r="C110" s="148">
        <v>84.9833</v>
      </c>
      <c r="D110" s="148">
        <v>84.9896</v>
      </c>
      <c r="E110" s="164">
        <f t="shared" si="18"/>
        <v>0.0062999999999959755</v>
      </c>
      <c r="F110" s="165">
        <f t="shared" si="19"/>
        <v>21.96499546752659</v>
      </c>
      <c r="G110" s="166">
        <f t="shared" si="20"/>
        <v>286.81999999999994</v>
      </c>
      <c r="H110" s="178">
        <v>9</v>
      </c>
      <c r="I110" s="168">
        <v>817.14</v>
      </c>
      <c r="J110" s="168">
        <v>530.32</v>
      </c>
    </row>
    <row r="111" spans="1:10" ht="18.75" customHeight="1">
      <c r="A111" s="140">
        <v>21319</v>
      </c>
      <c r="B111" s="135">
        <v>31</v>
      </c>
      <c r="C111" s="148">
        <v>84.8974</v>
      </c>
      <c r="D111" s="148">
        <v>84.9</v>
      </c>
      <c r="E111" s="164">
        <f t="shared" si="18"/>
        <v>0.002600000000001046</v>
      </c>
      <c r="F111" s="165">
        <f t="shared" si="19"/>
        <v>8.881601421059804</v>
      </c>
      <c r="G111" s="166">
        <f t="shared" si="20"/>
        <v>292.7399999999999</v>
      </c>
      <c r="H111" s="135">
        <v>10</v>
      </c>
      <c r="I111" s="168">
        <v>850.56</v>
      </c>
      <c r="J111" s="168">
        <v>557.82</v>
      </c>
    </row>
    <row r="112" spans="1:10" ht="18.75" customHeight="1">
      <c r="A112" s="140"/>
      <c r="B112" s="135">
        <v>32</v>
      </c>
      <c r="C112" s="148">
        <v>85.0299</v>
      </c>
      <c r="D112" s="148">
        <v>85.0334</v>
      </c>
      <c r="E112" s="164">
        <f t="shared" si="18"/>
        <v>0.003500000000002501</v>
      </c>
      <c r="F112" s="165">
        <f t="shared" si="19"/>
        <v>11.744966442961413</v>
      </c>
      <c r="G112" s="166">
        <f t="shared" si="20"/>
        <v>298</v>
      </c>
      <c r="H112" s="178">
        <v>11</v>
      </c>
      <c r="I112" s="168">
        <v>869.5</v>
      </c>
      <c r="J112" s="168">
        <v>571.5</v>
      </c>
    </row>
    <row r="113" spans="1:10" ht="18.75" customHeight="1">
      <c r="A113" s="140"/>
      <c r="B113" s="135">
        <v>33</v>
      </c>
      <c r="C113" s="148">
        <v>85.9796</v>
      </c>
      <c r="D113" s="148">
        <v>85.9845</v>
      </c>
      <c r="E113" s="164">
        <f t="shared" si="18"/>
        <v>0.004899999999992133</v>
      </c>
      <c r="F113" s="165">
        <f t="shared" si="19"/>
        <v>16.012548609496854</v>
      </c>
      <c r="G113" s="166">
        <f t="shared" si="20"/>
        <v>306.01000000000005</v>
      </c>
      <c r="H113" s="135">
        <v>12</v>
      </c>
      <c r="I113" s="168">
        <v>671.94</v>
      </c>
      <c r="J113" s="168">
        <v>365.93</v>
      </c>
    </row>
    <row r="114" spans="1:10" ht="18.75" customHeight="1">
      <c r="A114" s="140">
        <v>21330</v>
      </c>
      <c r="B114" s="135">
        <v>34</v>
      </c>
      <c r="C114" s="148">
        <v>83.7651</v>
      </c>
      <c r="D114" s="148">
        <v>83.769</v>
      </c>
      <c r="E114" s="164">
        <f t="shared" si="18"/>
        <v>0.003900000000001569</v>
      </c>
      <c r="F114" s="165">
        <f t="shared" si="19"/>
        <v>11.944138184495802</v>
      </c>
      <c r="G114" s="166">
        <f t="shared" si="20"/>
        <v>326.52</v>
      </c>
      <c r="H114" s="178">
        <v>13</v>
      </c>
      <c r="I114" s="168">
        <v>702.62</v>
      </c>
      <c r="J114" s="168">
        <v>376.1</v>
      </c>
    </row>
    <row r="115" spans="1:10" ht="18.75" customHeight="1">
      <c r="A115" s="140"/>
      <c r="B115" s="135">
        <v>35</v>
      </c>
      <c r="C115" s="148">
        <v>85.0377</v>
      </c>
      <c r="D115" s="148">
        <v>85.0434</v>
      </c>
      <c r="E115" s="164">
        <f t="shared" si="18"/>
        <v>0.005700000000004479</v>
      </c>
      <c r="F115" s="165">
        <f t="shared" si="19"/>
        <v>15.401659055917422</v>
      </c>
      <c r="G115" s="166">
        <f t="shared" si="20"/>
        <v>370.09000000000003</v>
      </c>
      <c r="H115" s="135">
        <v>14</v>
      </c>
      <c r="I115" s="168">
        <v>675.73</v>
      </c>
      <c r="J115" s="168">
        <v>305.64</v>
      </c>
    </row>
    <row r="116" spans="1:10" ht="18.75" customHeight="1">
      <c r="A116" s="140"/>
      <c r="B116" s="135">
        <v>36</v>
      </c>
      <c r="C116" s="148">
        <v>84.597</v>
      </c>
      <c r="D116" s="148">
        <v>84.6017</v>
      </c>
      <c r="E116" s="164">
        <f t="shared" si="18"/>
        <v>0.004699999999999704</v>
      </c>
      <c r="F116" s="165">
        <f t="shared" si="19"/>
        <v>15.964673913042475</v>
      </c>
      <c r="G116" s="166">
        <f t="shared" si="20"/>
        <v>294.4</v>
      </c>
      <c r="H116" s="178">
        <v>15</v>
      </c>
      <c r="I116" s="168">
        <v>875.34</v>
      </c>
      <c r="J116" s="168">
        <v>580.94</v>
      </c>
    </row>
    <row r="117" spans="1:10" ht="18.75" customHeight="1">
      <c r="A117" s="140">
        <v>21340</v>
      </c>
      <c r="B117" s="135">
        <v>19</v>
      </c>
      <c r="C117" s="148">
        <v>88.9673</v>
      </c>
      <c r="D117" s="148">
        <v>88.9697</v>
      </c>
      <c r="E117" s="164">
        <f t="shared" si="18"/>
        <v>0.0024000000000086175</v>
      </c>
      <c r="F117" s="165">
        <f t="shared" si="19"/>
        <v>8.174386921010274</v>
      </c>
      <c r="G117" s="166">
        <f t="shared" si="20"/>
        <v>293.6000000000001</v>
      </c>
      <c r="H117" s="135">
        <v>16</v>
      </c>
      <c r="I117" s="168">
        <v>794.19</v>
      </c>
      <c r="J117" s="168">
        <v>500.59</v>
      </c>
    </row>
    <row r="118" spans="1:10" ht="18.75" customHeight="1">
      <c r="A118" s="140"/>
      <c r="B118" s="135">
        <v>20</v>
      </c>
      <c r="C118" s="148">
        <v>84.6572</v>
      </c>
      <c r="D118" s="148">
        <v>84.6617</v>
      </c>
      <c r="E118" s="164">
        <f t="shared" si="18"/>
        <v>0.004499999999993065</v>
      </c>
      <c r="F118" s="165">
        <f t="shared" si="19"/>
        <v>12.975404400083809</v>
      </c>
      <c r="G118" s="166">
        <f t="shared" si="20"/>
        <v>346.80999999999995</v>
      </c>
      <c r="H118" s="178">
        <v>17</v>
      </c>
      <c r="I118" s="168">
        <v>647.04</v>
      </c>
      <c r="J118" s="168">
        <v>300.23</v>
      </c>
    </row>
    <row r="119" spans="1:10" ht="18.75" customHeight="1">
      <c r="A119" s="140"/>
      <c r="B119" s="135">
        <v>21</v>
      </c>
      <c r="C119" s="148">
        <v>86.356</v>
      </c>
      <c r="D119" s="148">
        <v>86.357</v>
      </c>
      <c r="E119" s="164">
        <f t="shared" si="18"/>
        <v>0.0010000000000047748</v>
      </c>
      <c r="F119" s="165">
        <f t="shared" si="19"/>
        <v>2.9881073328296623</v>
      </c>
      <c r="G119" s="166">
        <f t="shared" si="20"/>
        <v>334.66</v>
      </c>
      <c r="H119" s="135">
        <v>18</v>
      </c>
      <c r="I119" s="168">
        <v>686.57</v>
      </c>
      <c r="J119" s="168">
        <v>351.91</v>
      </c>
    </row>
    <row r="120" spans="1:10" ht="18.75" customHeight="1">
      <c r="A120" s="140">
        <v>21354</v>
      </c>
      <c r="B120" s="135">
        <v>22</v>
      </c>
      <c r="C120" s="148">
        <v>85.1326</v>
      </c>
      <c r="D120" s="148">
        <v>85.1344</v>
      </c>
      <c r="E120" s="164">
        <f t="shared" si="18"/>
        <v>0.0018000000000029104</v>
      </c>
      <c r="F120" s="165">
        <f t="shared" si="19"/>
        <v>6.258910254191422</v>
      </c>
      <c r="G120" s="166">
        <f t="shared" si="20"/>
        <v>287.5899999999999</v>
      </c>
      <c r="H120" s="178">
        <v>19</v>
      </c>
      <c r="I120" s="168">
        <v>846.31</v>
      </c>
      <c r="J120" s="168">
        <v>558.72</v>
      </c>
    </row>
    <row r="121" spans="1:10" ht="18.75" customHeight="1">
      <c r="A121" s="140"/>
      <c r="B121" s="135">
        <v>23</v>
      </c>
      <c r="C121" s="148">
        <v>87.7028</v>
      </c>
      <c r="D121" s="148">
        <v>87.7064</v>
      </c>
      <c r="E121" s="164">
        <f t="shared" si="18"/>
        <v>0.0036000000000058208</v>
      </c>
      <c r="F121" s="165">
        <f t="shared" si="19"/>
        <v>11.743215031334227</v>
      </c>
      <c r="G121" s="166">
        <f t="shared" si="20"/>
        <v>306.56</v>
      </c>
      <c r="H121" s="135">
        <v>20</v>
      </c>
      <c r="I121" s="168">
        <v>814.99</v>
      </c>
      <c r="J121" s="168">
        <v>508.43</v>
      </c>
    </row>
    <row r="122" spans="1:10" ht="18.75" customHeight="1">
      <c r="A122" s="140"/>
      <c r="B122" s="135">
        <v>24</v>
      </c>
      <c r="C122" s="148">
        <v>88.0698</v>
      </c>
      <c r="D122" s="148">
        <v>88.0713</v>
      </c>
      <c r="E122" s="164">
        <f t="shared" si="18"/>
        <v>0.0014999999999929514</v>
      </c>
      <c r="F122" s="165">
        <f t="shared" si="19"/>
        <v>4.258822861341107</v>
      </c>
      <c r="G122" s="166">
        <f t="shared" si="20"/>
        <v>352.21</v>
      </c>
      <c r="H122" s="178">
        <v>21</v>
      </c>
      <c r="I122" s="168">
        <v>721.5</v>
      </c>
      <c r="J122" s="168">
        <v>369.29</v>
      </c>
    </row>
    <row r="123" spans="1:10" ht="18.75" customHeight="1">
      <c r="A123" s="140">
        <v>21361</v>
      </c>
      <c r="B123" s="135">
        <v>25</v>
      </c>
      <c r="C123" s="148">
        <v>87.0711</v>
      </c>
      <c r="D123" s="148">
        <v>87.0755</v>
      </c>
      <c r="E123" s="164">
        <f t="shared" si="18"/>
        <v>0.004400000000003956</v>
      </c>
      <c r="F123" s="165">
        <f t="shared" si="19"/>
        <v>12.825370915568124</v>
      </c>
      <c r="G123" s="166">
        <f t="shared" si="20"/>
        <v>343.07</v>
      </c>
      <c r="H123" s="135">
        <v>22</v>
      </c>
      <c r="I123" s="168">
        <v>680.52</v>
      </c>
      <c r="J123" s="168">
        <v>337.45</v>
      </c>
    </row>
    <row r="124" spans="1:10" ht="18.75" customHeight="1">
      <c r="A124" s="140"/>
      <c r="B124" s="135">
        <v>26</v>
      </c>
      <c r="C124" s="148">
        <v>85.8315</v>
      </c>
      <c r="D124" s="148">
        <v>85.8372</v>
      </c>
      <c r="E124" s="164">
        <f t="shared" si="18"/>
        <v>0.005699999999990268</v>
      </c>
      <c r="F124" s="165">
        <f t="shared" si="19"/>
        <v>17.910447761163454</v>
      </c>
      <c r="G124" s="166">
        <f t="shared" si="20"/>
        <v>318.24999999999994</v>
      </c>
      <c r="H124" s="178">
        <v>23</v>
      </c>
      <c r="I124" s="168">
        <v>686.16</v>
      </c>
      <c r="J124" s="168">
        <v>367.91</v>
      </c>
    </row>
    <row r="125" spans="1:10" ht="23.25">
      <c r="A125" s="140"/>
      <c r="B125" s="135">
        <v>27</v>
      </c>
      <c r="C125" s="148">
        <v>86.356</v>
      </c>
      <c r="D125" s="148">
        <v>86.358</v>
      </c>
      <c r="E125" s="164">
        <f t="shared" si="18"/>
        <v>0.0020000000000095497</v>
      </c>
      <c r="F125" s="165">
        <f t="shared" si="19"/>
        <v>7.09521782322105</v>
      </c>
      <c r="G125" s="166">
        <f t="shared" si="20"/>
        <v>281.88</v>
      </c>
      <c r="H125" s="135">
        <v>24</v>
      </c>
      <c r="I125" s="168">
        <v>818.17</v>
      </c>
      <c r="J125" s="168">
        <v>536.29</v>
      </c>
    </row>
    <row r="126" spans="1:10" ht="23.25">
      <c r="A126" s="140">
        <v>21367</v>
      </c>
      <c r="B126" s="135">
        <v>10</v>
      </c>
      <c r="C126" s="148">
        <v>85.0848</v>
      </c>
      <c r="D126" s="148">
        <v>85.0998</v>
      </c>
      <c r="E126" s="164">
        <f t="shared" si="18"/>
        <v>0.015000000000000568</v>
      </c>
      <c r="F126" s="165">
        <f t="shared" si="19"/>
        <v>50.92859810545808</v>
      </c>
      <c r="G126" s="166">
        <f t="shared" si="20"/>
        <v>294.53</v>
      </c>
      <c r="H126" s="178">
        <v>25</v>
      </c>
      <c r="I126" s="168">
        <v>851.79</v>
      </c>
      <c r="J126" s="168">
        <v>557.26</v>
      </c>
    </row>
    <row r="127" spans="1:10" ht="23.25">
      <c r="A127" s="140"/>
      <c r="B127" s="135">
        <v>11</v>
      </c>
      <c r="C127" s="148">
        <v>86.0905</v>
      </c>
      <c r="D127" s="148">
        <v>86.1065</v>
      </c>
      <c r="E127" s="164">
        <f aca="true" t="shared" si="21" ref="E127:E190">D127-C127</f>
        <v>0.015999999999991132</v>
      </c>
      <c r="F127" s="165">
        <f aca="true" t="shared" si="22" ref="F127:F190">((10^6)*E127/G127)</f>
        <v>56.8727117619562</v>
      </c>
      <c r="G127" s="166">
        <f aca="true" t="shared" si="23" ref="G127:G190">I127-J127</f>
        <v>281.3299999999999</v>
      </c>
      <c r="H127" s="135">
        <v>26</v>
      </c>
      <c r="I127" s="168">
        <v>830.42</v>
      </c>
      <c r="J127" s="168">
        <v>549.09</v>
      </c>
    </row>
    <row r="128" spans="1:10" ht="23.25">
      <c r="A128" s="140"/>
      <c r="B128" s="135">
        <v>12</v>
      </c>
      <c r="C128" s="148">
        <v>84.8665</v>
      </c>
      <c r="D128" s="148">
        <v>84.8809</v>
      </c>
      <c r="E128" s="164">
        <f t="shared" si="21"/>
        <v>0.014399999999994861</v>
      </c>
      <c r="F128" s="165">
        <f t="shared" si="22"/>
        <v>41.65340892654208</v>
      </c>
      <c r="G128" s="166">
        <f t="shared" si="23"/>
        <v>345.71</v>
      </c>
      <c r="H128" s="178">
        <v>27</v>
      </c>
      <c r="I128" s="168">
        <v>635.55</v>
      </c>
      <c r="J128" s="168">
        <v>289.84</v>
      </c>
    </row>
    <row r="129" spans="1:10" ht="23.25">
      <c r="A129" s="140">
        <v>21381</v>
      </c>
      <c r="B129" s="135">
        <v>13</v>
      </c>
      <c r="C129" s="148">
        <v>86.7434</v>
      </c>
      <c r="D129" s="148">
        <v>86.8953</v>
      </c>
      <c r="E129" s="164">
        <f t="shared" si="21"/>
        <v>0.15190000000001191</v>
      </c>
      <c r="F129" s="165">
        <f t="shared" si="22"/>
        <v>434.7328353510544</v>
      </c>
      <c r="G129" s="166">
        <f t="shared" si="23"/>
        <v>349.40999999999997</v>
      </c>
      <c r="H129" s="135">
        <v>28</v>
      </c>
      <c r="I129" s="168">
        <v>735.27</v>
      </c>
      <c r="J129" s="168">
        <v>385.86</v>
      </c>
    </row>
    <row r="130" spans="1:10" ht="23.25">
      <c r="A130" s="140"/>
      <c r="B130" s="135">
        <v>14</v>
      </c>
      <c r="C130" s="148">
        <v>85.9548</v>
      </c>
      <c r="D130" s="148">
        <v>86.1005</v>
      </c>
      <c r="E130" s="164">
        <f t="shared" si="21"/>
        <v>0.14569999999999084</v>
      </c>
      <c r="F130" s="165">
        <f t="shared" si="22"/>
        <v>429.7681552710484</v>
      </c>
      <c r="G130" s="166">
        <f t="shared" si="23"/>
        <v>339.02000000000004</v>
      </c>
      <c r="H130" s="178">
        <v>29</v>
      </c>
      <c r="I130" s="168">
        <v>668.46</v>
      </c>
      <c r="J130" s="168">
        <v>329.44</v>
      </c>
    </row>
    <row r="131" spans="1:10" ht="23.25">
      <c r="A131" s="140"/>
      <c r="B131" s="135">
        <v>15</v>
      </c>
      <c r="C131" s="148">
        <v>87.0155</v>
      </c>
      <c r="D131" s="148">
        <v>87.1449</v>
      </c>
      <c r="E131" s="164">
        <f t="shared" si="21"/>
        <v>0.12940000000000396</v>
      </c>
      <c r="F131" s="165">
        <f t="shared" si="22"/>
        <v>438.79281112242785</v>
      </c>
      <c r="G131" s="166">
        <f t="shared" si="23"/>
        <v>294.9</v>
      </c>
      <c r="H131" s="135">
        <v>30</v>
      </c>
      <c r="I131" s="168">
        <v>795.43</v>
      </c>
      <c r="J131" s="168">
        <v>500.53</v>
      </c>
    </row>
    <row r="132" spans="1:10" ht="23.25">
      <c r="A132" s="140">
        <v>21389</v>
      </c>
      <c r="B132" s="135">
        <v>16</v>
      </c>
      <c r="C132" s="148">
        <v>86.143</v>
      </c>
      <c r="D132" s="148">
        <v>86.1737</v>
      </c>
      <c r="E132" s="164">
        <f t="shared" si="21"/>
        <v>0.030699999999995953</v>
      </c>
      <c r="F132" s="165">
        <f t="shared" si="22"/>
        <v>82.55129204871321</v>
      </c>
      <c r="G132" s="166">
        <f t="shared" si="23"/>
        <v>371.89</v>
      </c>
      <c r="H132" s="178">
        <v>31</v>
      </c>
      <c r="I132" s="168">
        <v>671.28</v>
      </c>
      <c r="J132" s="168">
        <v>299.39</v>
      </c>
    </row>
    <row r="133" spans="1:10" ht="23.25">
      <c r="A133" s="140"/>
      <c r="B133" s="135">
        <v>17</v>
      </c>
      <c r="C133" s="148">
        <v>87.2224</v>
      </c>
      <c r="D133" s="148">
        <v>87.2456</v>
      </c>
      <c r="E133" s="164">
        <f t="shared" si="21"/>
        <v>0.023200000000002774</v>
      </c>
      <c r="F133" s="165">
        <f t="shared" si="22"/>
        <v>78.43932785611375</v>
      </c>
      <c r="G133" s="166">
        <f t="shared" si="23"/>
        <v>295.7700000000001</v>
      </c>
      <c r="H133" s="135">
        <v>32</v>
      </c>
      <c r="I133" s="168">
        <v>837.7</v>
      </c>
      <c r="J133" s="168">
        <v>541.93</v>
      </c>
    </row>
    <row r="134" spans="1:10" ht="23.25">
      <c r="A134" s="140"/>
      <c r="B134" s="135">
        <v>18</v>
      </c>
      <c r="C134" s="148">
        <v>85.1585</v>
      </c>
      <c r="D134" s="148">
        <v>85.1832</v>
      </c>
      <c r="E134" s="164">
        <f t="shared" si="21"/>
        <v>0.024699999999995725</v>
      </c>
      <c r="F134" s="165">
        <f t="shared" si="22"/>
        <v>91.99597750380173</v>
      </c>
      <c r="G134" s="166">
        <f t="shared" si="23"/>
        <v>268.49</v>
      </c>
      <c r="H134" s="178">
        <v>33</v>
      </c>
      <c r="I134" s="168">
        <v>816.67</v>
      </c>
      <c r="J134" s="168">
        <v>548.18</v>
      </c>
    </row>
    <row r="135" spans="1:10" ht="23.25">
      <c r="A135" s="140">
        <v>21402</v>
      </c>
      <c r="B135" s="135">
        <v>28</v>
      </c>
      <c r="C135" s="148">
        <v>87.2184</v>
      </c>
      <c r="D135" s="148">
        <v>87.2498</v>
      </c>
      <c r="E135" s="164">
        <f t="shared" si="21"/>
        <v>0.03139999999999077</v>
      </c>
      <c r="F135" s="165">
        <f t="shared" si="22"/>
        <v>88.77579869943673</v>
      </c>
      <c r="G135" s="166">
        <f t="shared" si="23"/>
        <v>353.69999999999993</v>
      </c>
      <c r="H135" s="135">
        <v>34</v>
      </c>
      <c r="I135" s="168">
        <v>703.3</v>
      </c>
      <c r="J135" s="168">
        <v>349.6</v>
      </c>
    </row>
    <row r="136" spans="1:10" ht="23.25">
      <c r="A136" s="140"/>
      <c r="B136" s="135">
        <v>29</v>
      </c>
      <c r="C136" s="148">
        <v>85.2402</v>
      </c>
      <c r="D136" s="148">
        <v>85.2666</v>
      </c>
      <c r="E136" s="164">
        <f t="shared" si="21"/>
        <v>0.026399999999995316</v>
      </c>
      <c r="F136" s="165">
        <f t="shared" si="22"/>
        <v>93.18743381572651</v>
      </c>
      <c r="G136" s="166">
        <f t="shared" si="23"/>
        <v>283.29999999999995</v>
      </c>
      <c r="H136" s="178">
        <v>35</v>
      </c>
      <c r="I136" s="168">
        <v>822.05</v>
      </c>
      <c r="J136" s="168">
        <v>538.75</v>
      </c>
    </row>
    <row r="137" spans="1:10" ht="23.25">
      <c r="A137" s="140"/>
      <c r="B137" s="135">
        <v>30</v>
      </c>
      <c r="C137" s="148">
        <v>84.944</v>
      </c>
      <c r="D137" s="148">
        <v>84.9684</v>
      </c>
      <c r="E137" s="164">
        <f t="shared" si="21"/>
        <v>0.024399999999999977</v>
      </c>
      <c r="F137" s="165">
        <f t="shared" si="22"/>
        <v>81.7529987267975</v>
      </c>
      <c r="G137" s="166">
        <f t="shared" si="23"/>
        <v>298.46</v>
      </c>
      <c r="H137" s="135">
        <v>36</v>
      </c>
      <c r="I137" s="168">
        <v>715.13</v>
      </c>
      <c r="J137" s="168">
        <v>416.67</v>
      </c>
    </row>
    <row r="138" spans="1:10" ht="23.25">
      <c r="A138" s="140">
        <v>21411</v>
      </c>
      <c r="B138" s="135">
        <v>31</v>
      </c>
      <c r="C138" s="148">
        <v>84.869</v>
      </c>
      <c r="D138" s="148">
        <v>85.0467</v>
      </c>
      <c r="E138" s="164">
        <f t="shared" si="21"/>
        <v>0.17770000000000152</v>
      </c>
      <c r="F138" s="165">
        <f t="shared" si="22"/>
        <v>656.2523081468407</v>
      </c>
      <c r="G138" s="166">
        <f t="shared" si="23"/>
        <v>270.78</v>
      </c>
      <c r="H138" s="178">
        <v>37</v>
      </c>
      <c r="I138" s="168">
        <v>623.67</v>
      </c>
      <c r="J138" s="168">
        <v>352.89</v>
      </c>
    </row>
    <row r="139" spans="1:10" ht="23.25">
      <c r="A139" s="140"/>
      <c r="B139" s="135">
        <v>32</v>
      </c>
      <c r="C139" s="148">
        <v>85.0015</v>
      </c>
      <c r="D139" s="148">
        <v>85.1617</v>
      </c>
      <c r="E139" s="164">
        <f t="shared" si="21"/>
        <v>0.16020000000000323</v>
      </c>
      <c r="F139" s="165">
        <f t="shared" si="22"/>
        <v>650.0040574535554</v>
      </c>
      <c r="G139" s="166">
        <f t="shared" si="23"/>
        <v>246.45999999999992</v>
      </c>
      <c r="H139" s="135">
        <v>38</v>
      </c>
      <c r="I139" s="168">
        <v>792.81</v>
      </c>
      <c r="J139" s="168">
        <v>546.35</v>
      </c>
    </row>
    <row r="140" spans="1:10" ht="23.25">
      <c r="A140" s="140"/>
      <c r="B140" s="135">
        <v>33</v>
      </c>
      <c r="C140" s="148">
        <v>85.9884</v>
      </c>
      <c r="D140" s="148">
        <v>86.2065</v>
      </c>
      <c r="E140" s="164">
        <f t="shared" si="21"/>
        <v>0.21810000000000684</v>
      </c>
      <c r="F140" s="165">
        <f t="shared" si="22"/>
        <v>755.6387069951386</v>
      </c>
      <c r="G140" s="166">
        <f t="shared" si="23"/>
        <v>288.63</v>
      </c>
      <c r="H140" s="178">
        <v>39</v>
      </c>
      <c r="I140" s="168">
        <v>822.16</v>
      </c>
      <c r="J140" s="168">
        <v>533.53</v>
      </c>
    </row>
    <row r="141" spans="1:10" ht="23.25">
      <c r="A141" s="140">
        <v>21423</v>
      </c>
      <c r="B141" s="135">
        <v>34</v>
      </c>
      <c r="C141" s="148">
        <v>83.7597</v>
      </c>
      <c r="D141" s="148">
        <v>83.774</v>
      </c>
      <c r="E141" s="164">
        <f t="shared" si="21"/>
        <v>0.014300000000005753</v>
      </c>
      <c r="F141" s="165">
        <f t="shared" si="22"/>
        <v>49.81536960916099</v>
      </c>
      <c r="G141" s="166">
        <f t="shared" si="23"/>
        <v>287.05999999999995</v>
      </c>
      <c r="H141" s="135">
        <v>40</v>
      </c>
      <c r="I141" s="168">
        <v>801.76</v>
      </c>
      <c r="J141" s="168">
        <v>514.7</v>
      </c>
    </row>
    <row r="142" spans="1:10" ht="23.25">
      <c r="A142" s="140"/>
      <c r="B142" s="135">
        <v>35</v>
      </c>
      <c r="C142" s="148">
        <v>85.046</v>
      </c>
      <c r="D142" s="148">
        <v>85.0811</v>
      </c>
      <c r="E142" s="164">
        <f t="shared" si="21"/>
        <v>0.03509999999999991</v>
      </c>
      <c r="F142" s="165">
        <f t="shared" si="22"/>
        <v>107.26072607260699</v>
      </c>
      <c r="G142" s="166">
        <f t="shared" si="23"/>
        <v>327.24</v>
      </c>
      <c r="H142" s="178">
        <v>41</v>
      </c>
      <c r="I142" s="168">
        <v>721.34</v>
      </c>
      <c r="J142" s="168">
        <v>394.1</v>
      </c>
    </row>
    <row r="143" spans="1:10" ht="23.25">
      <c r="A143" s="140"/>
      <c r="B143" s="135">
        <v>36</v>
      </c>
      <c r="C143" s="148">
        <v>84.6017</v>
      </c>
      <c r="D143" s="148">
        <v>84.6145</v>
      </c>
      <c r="E143" s="164">
        <f t="shared" si="21"/>
        <v>0.012800000000012801</v>
      </c>
      <c r="F143" s="165">
        <f t="shared" si="22"/>
        <v>39.251763262842076</v>
      </c>
      <c r="G143" s="166">
        <f t="shared" si="23"/>
        <v>326.1</v>
      </c>
      <c r="H143" s="135">
        <v>42</v>
      </c>
      <c r="I143" s="168">
        <v>669.73</v>
      </c>
      <c r="J143" s="168">
        <v>343.63</v>
      </c>
    </row>
    <row r="144" spans="1:10" ht="23.25">
      <c r="A144" s="140">
        <v>21430</v>
      </c>
      <c r="B144" s="135">
        <v>19</v>
      </c>
      <c r="C144" s="148">
        <v>88.9631</v>
      </c>
      <c r="D144" s="148">
        <v>88.9728</v>
      </c>
      <c r="E144" s="164">
        <f t="shared" si="21"/>
        <v>0.009700000000009368</v>
      </c>
      <c r="F144" s="165">
        <f>((10^6)*E144/G144)</f>
        <v>30.582968124379253</v>
      </c>
      <c r="G144" s="166">
        <f t="shared" si="23"/>
        <v>317.17</v>
      </c>
      <c r="H144" s="178">
        <v>43</v>
      </c>
      <c r="I144" s="168">
        <v>717.98</v>
      </c>
      <c r="J144" s="168">
        <v>400.81</v>
      </c>
    </row>
    <row r="145" spans="1:10" ht="23.25">
      <c r="A145" s="140"/>
      <c r="B145" s="135">
        <v>20</v>
      </c>
      <c r="C145" s="148">
        <v>84.6593</v>
      </c>
      <c r="D145" s="148">
        <v>84.6738</v>
      </c>
      <c r="E145" s="164">
        <f t="shared" si="21"/>
        <v>0.014499999999998181</v>
      </c>
      <c r="F145" s="165">
        <f t="shared" si="22"/>
        <v>49.90535191876849</v>
      </c>
      <c r="G145" s="166">
        <f t="shared" si="23"/>
        <v>290.54999999999995</v>
      </c>
      <c r="H145" s="135">
        <v>44</v>
      </c>
      <c r="I145" s="168">
        <v>785.27</v>
      </c>
      <c r="J145" s="168">
        <v>494.72</v>
      </c>
    </row>
    <row r="146" spans="1:10" ht="23.25">
      <c r="A146" s="140"/>
      <c r="B146" s="135">
        <v>21</v>
      </c>
      <c r="C146" s="148">
        <v>86.3454</v>
      </c>
      <c r="D146" s="148">
        <v>86.3588</v>
      </c>
      <c r="E146" s="164">
        <f t="shared" si="21"/>
        <v>0.013400000000004297</v>
      </c>
      <c r="F146" s="165">
        <f t="shared" si="22"/>
        <v>39.694294685716855</v>
      </c>
      <c r="G146" s="166">
        <f t="shared" si="23"/>
        <v>337.58000000000004</v>
      </c>
      <c r="H146" s="178">
        <v>45</v>
      </c>
      <c r="I146" s="168">
        <v>723.46</v>
      </c>
      <c r="J146" s="168">
        <v>385.88</v>
      </c>
    </row>
    <row r="147" spans="1:10" ht="23.25">
      <c r="A147" s="140">
        <v>21439</v>
      </c>
      <c r="B147" s="135">
        <v>22</v>
      </c>
      <c r="C147" s="148">
        <v>85.1276</v>
      </c>
      <c r="D147" s="148">
        <v>85.1488</v>
      </c>
      <c r="E147" s="164">
        <f t="shared" si="21"/>
        <v>0.021199999999993224</v>
      </c>
      <c r="F147" s="165">
        <f t="shared" si="22"/>
        <v>72.69485306721951</v>
      </c>
      <c r="G147" s="166">
        <f t="shared" si="23"/>
        <v>291.63</v>
      </c>
      <c r="H147" s="135">
        <v>46</v>
      </c>
      <c r="I147" s="168">
        <v>836.52</v>
      </c>
      <c r="J147" s="168">
        <v>544.89</v>
      </c>
    </row>
    <row r="148" spans="1:10" ht="23.25">
      <c r="A148" s="140"/>
      <c r="B148" s="135">
        <v>23</v>
      </c>
      <c r="C148" s="148">
        <v>87.6707</v>
      </c>
      <c r="D148" s="148">
        <v>87.6851</v>
      </c>
      <c r="E148" s="164">
        <f t="shared" si="21"/>
        <v>0.014400000000009072</v>
      </c>
      <c r="F148" s="165">
        <f t="shared" si="22"/>
        <v>51.47821113219559</v>
      </c>
      <c r="G148" s="166">
        <f t="shared" si="23"/>
        <v>279.73</v>
      </c>
      <c r="H148" s="178">
        <v>47</v>
      </c>
      <c r="I148" s="168">
        <v>807.08</v>
      </c>
      <c r="J148" s="168">
        <v>527.35</v>
      </c>
    </row>
    <row r="149" spans="1:10" ht="23.25">
      <c r="A149" s="140"/>
      <c r="B149" s="135">
        <v>24</v>
      </c>
      <c r="C149" s="148">
        <v>88.0325</v>
      </c>
      <c r="D149" s="148">
        <v>88.0486</v>
      </c>
      <c r="E149" s="164">
        <f t="shared" si="21"/>
        <v>0.016099999999994452</v>
      </c>
      <c r="F149" s="165">
        <f t="shared" si="22"/>
        <v>54.20145434956385</v>
      </c>
      <c r="G149" s="166">
        <f t="shared" si="23"/>
        <v>297.0400000000001</v>
      </c>
      <c r="H149" s="135">
        <v>48</v>
      </c>
      <c r="I149" s="168">
        <v>754.19</v>
      </c>
      <c r="J149" s="168">
        <v>457.15</v>
      </c>
    </row>
    <row r="150" spans="1:10" ht="23.25">
      <c r="A150" s="140">
        <v>21457</v>
      </c>
      <c r="B150" s="135">
        <v>25</v>
      </c>
      <c r="C150" s="148">
        <v>87.0305</v>
      </c>
      <c r="D150" s="148">
        <v>87.0422</v>
      </c>
      <c r="E150" s="164">
        <f t="shared" si="21"/>
        <v>0.011699999999990496</v>
      </c>
      <c r="F150" s="165">
        <f t="shared" si="22"/>
        <v>35.110884374127465</v>
      </c>
      <c r="G150" s="166">
        <f t="shared" si="23"/>
        <v>333.23</v>
      </c>
      <c r="H150" s="178">
        <v>49</v>
      </c>
      <c r="I150" s="168">
        <v>731.75</v>
      </c>
      <c r="J150" s="168">
        <v>398.52</v>
      </c>
    </row>
    <row r="151" spans="1:10" ht="23.25">
      <c r="A151" s="140"/>
      <c r="B151" s="135">
        <v>26</v>
      </c>
      <c r="C151" s="148">
        <v>85.7905</v>
      </c>
      <c r="D151" s="148">
        <v>85.7978</v>
      </c>
      <c r="E151" s="164">
        <f t="shared" si="21"/>
        <v>0.00730000000000075</v>
      </c>
      <c r="F151" s="165">
        <f t="shared" si="22"/>
        <v>23.541552452516203</v>
      </c>
      <c r="G151" s="166">
        <f t="shared" si="23"/>
        <v>310.09000000000003</v>
      </c>
      <c r="H151" s="135">
        <v>50</v>
      </c>
      <c r="I151" s="168">
        <v>868.89</v>
      </c>
      <c r="J151" s="168">
        <v>558.8</v>
      </c>
    </row>
    <row r="152" spans="1:10" ht="23.25">
      <c r="A152" s="140"/>
      <c r="B152" s="135">
        <v>27</v>
      </c>
      <c r="C152" s="148">
        <v>86.3434</v>
      </c>
      <c r="D152" s="148">
        <v>86.354</v>
      </c>
      <c r="E152" s="164">
        <f t="shared" si="21"/>
        <v>0.010599999999996612</v>
      </c>
      <c r="F152" s="165">
        <f t="shared" si="22"/>
        <v>29.054628182980053</v>
      </c>
      <c r="G152" s="166">
        <f t="shared" si="23"/>
        <v>364.83</v>
      </c>
      <c r="H152" s="178">
        <v>51</v>
      </c>
      <c r="I152" s="168">
        <v>759.91</v>
      </c>
      <c r="J152" s="168">
        <v>395.08</v>
      </c>
    </row>
    <row r="153" spans="1:10" ht="23.25">
      <c r="A153" s="140">
        <v>21464</v>
      </c>
      <c r="B153" s="135">
        <v>13</v>
      </c>
      <c r="C153" s="148">
        <v>86.736</v>
      </c>
      <c r="D153" s="148">
        <v>86.7431</v>
      </c>
      <c r="E153" s="164">
        <f t="shared" si="21"/>
        <v>0.007099999999994111</v>
      </c>
      <c r="F153" s="165">
        <f t="shared" si="22"/>
        <v>19.32446041205768</v>
      </c>
      <c r="G153" s="166">
        <f t="shared" si="23"/>
        <v>367.40999999999997</v>
      </c>
      <c r="H153" s="135">
        <v>52</v>
      </c>
      <c r="I153" s="168">
        <v>745.64</v>
      </c>
      <c r="J153" s="168">
        <v>378.23</v>
      </c>
    </row>
    <row r="154" spans="1:10" ht="23.25">
      <c r="A154" s="140"/>
      <c r="B154" s="135">
        <v>14</v>
      </c>
      <c r="C154" s="148">
        <v>85.9262</v>
      </c>
      <c r="D154" s="148">
        <v>85.9286</v>
      </c>
      <c r="E154" s="164">
        <f t="shared" si="21"/>
        <v>0.0024000000000086175</v>
      </c>
      <c r="F154" s="165">
        <f t="shared" si="22"/>
        <v>8.082985315939034</v>
      </c>
      <c r="G154" s="166">
        <f t="shared" si="23"/>
        <v>296.91999999999996</v>
      </c>
      <c r="H154" s="178">
        <v>53</v>
      </c>
      <c r="I154" s="168">
        <v>850.99</v>
      </c>
      <c r="J154" s="168">
        <v>554.07</v>
      </c>
    </row>
    <row r="155" spans="1:10" ht="23.25">
      <c r="A155" s="140"/>
      <c r="B155" s="135">
        <v>15</v>
      </c>
      <c r="C155" s="148">
        <v>87.9935</v>
      </c>
      <c r="D155" s="148">
        <v>87.9979</v>
      </c>
      <c r="E155" s="164">
        <f t="shared" si="21"/>
        <v>0.004400000000003956</v>
      </c>
      <c r="F155" s="165">
        <f t="shared" si="22"/>
        <v>12.243989314347608</v>
      </c>
      <c r="G155" s="166">
        <f t="shared" si="23"/>
        <v>359.35999999999996</v>
      </c>
      <c r="H155" s="135">
        <v>54</v>
      </c>
      <c r="I155" s="168">
        <v>743.28</v>
      </c>
      <c r="J155" s="168">
        <v>383.92</v>
      </c>
    </row>
    <row r="156" spans="1:10" ht="23.25">
      <c r="A156" s="140">
        <v>21478</v>
      </c>
      <c r="B156" s="135">
        <v>16</v>
      </c>
      <c r="C156" s="148">
        <v>86.1371</v>
      </c>
      <c r="D156" s="148">
        <v>86.1389</v>
      </c>
      <c r="E156" s="164">
        <f t="shared" si="21"/>
        <v>0.0018000000000029104</v>
      </c>
      <c r="F156" s="165">
        <f t="shared" si="22"/>
        <v>8.438027376724689</v>
      </c>
      <c r="G156" s="166">
        <f t="shared" si="23"/>
        <v>213.32</v>
      </c>
      <c r="H156" s="178">
        <v>55</v>
      </c>
      <c r="I156" s="168">
        <v>608.75</v>
      </c>
      <c r="J156" s="168">
        <v>395.43</v>
      </c>
    </row>
    <row r="157" spans="1:10" ht="23.25">
      <c r="A157" s="140"/>
      <c r="B157" s="135">
        <v>17</v>
      </c>
      <c r="C157" s="148">
        <v>87.2084</v>
      </c>
      <c r="D157" s="148">
        <v>87.2128</v>
      </c>
      <c r="E157" s="164">
        <f t="shared" si="21"/>
        <v>0.004400000000003956</v>
      </c>
      <c r="F157" s="165">
        <f t="shared" si="22"/>
        <v>17.296957307980016</v>
      </c>
      <c r="G157" s="166">
        <f t="shared" si="23"/>
        <v>254.38</v>
      </c>
      <c r="H157" s="135">
        <v>56</v>
      </c>
      <c r="I157" s="168">
        <v>816.32</v>
      </c>
      <c r="J157" s="168">
        <v>561.94</v>
      </c>
    </row>
    <row r="158" spans="1:10" ht="23.25">
      <c r="A158" s="140"/>
      <c r="B158" s="135">
        <v>18</v>
      </c>
      <c r="C158" s="148">
        <v>85.1461</v>
      </c>
      <c r="D158" s="148">
        <v>85.1485</v>
      </c>
      <c r="E158" s="164">
        <f t="shared" si="21"/>
        <v>0.0023999999999944066</v>
      </c>
      <c r="F158" s="165">
        <f t="shared" si="22"/>
        <v>8.430222347094757</v>
      </c>
      <c r="G158" s="166">
        <f t="shared" si="23"/>
        <v>284.69</v>
      </c>
      <c r="H158" s="178">
        <v>57</v>
      </c>
      <c r="I158" s="168">
        <v>650.74</v>
      </c>
      <c r="J158" s="168">
        <v>366.05</v>
      </c>
    </row>
    <row r="159" spans="1:10" ht="23.25">
      <c r="A159" s="140">
        <v>21493</v>
      </c>
      <c r="B159" s="135">
        <v>13</v>
      </c>
      <c r="C159" s="148">
        <v>86.6906</v>
      </c>
      <c r="D159" s="148">
        <v>86.9279</v>
      </c>
      <c r="E159" s="164">
        <f t="shared" si="21"/>
        <v>0.23729999999999052</v>
      </c>
      <c r="F159" s="165">
        <f t="shared" si="22"/>
        <v>646.6997329263381</v>
      </c>
      <c r="G159" s="166">
        <f t="shared" si="23"/>
        <v>366.94</v>
      </c>
      <c r="H159" s="135">
        <v>58</v>
      </c>
      <c r="I159" s="168">
        <v>693.15</v>
      </c>
      <c r="J159" s="168">
        <v>326.21</v>
      </c>
    </row>
    <row r="160" spans="1:10" ht="23.25">
      <c r="A160" s="140"/>
      <c r="B160" s="135">
        <v>14</v>
      </c>
      <c r="C160" s="148">
        <v>85.9339</v>
      </c>
      <c r="D160" s="148">
        <v>86.1363</v>
      </c>
      <c r="E160" s="164">
        <f t="shared" si="21"/>
        <v>0.20240000000001146</v>
      </c>
      <c r="F160" s="165">
        <f t="shared" si="22"/>
        <v>632.0654549997236</v>
      </c>
      <c r="G160" s="166">
        <f t="shared" si="23"/>
        <v>320.21999999999997</v>
      </c>
      <c r="H160" s="178">
        <v>59</v>
      </c>
      <c r="I160" s="168">
        <v>693.41</v>
      </c>
      <c r="J160" s="168">
        <v>373.19</v>
      </c>
    </row>
    <row r="161" spans="1:10" ht="23.25">
      <c r="A161" s="140"/>
      <c r="B161" s="135">
        <v>15</v>
      </c>
      <c r="C161" s="148">
        <v>86.9658</v>
      </c>
      <c r="D161" s="148">
        <v>87.1949</v>
      </c>
      <c r="E161" s="164">
        <f t="shared" si="21"/>
        <v>0.22910000000000252</v>
      </c>
      <c r="F161" s="165">
        <f t="shared" si="22"/>
        <v>676.2301130493889</v>
      </c>
      <c r="G161" s="166">
        <f t="shared" si="23"/>
        <v>338.7900000000001</v>
      </c>
      <c r="H161" s="135">
        <v>60</v>
      </c>
      <c r="I161" s="168">
        <v>649.94</v>
      </c>
      <c r="J161" s="168">
        <v>311.15</v>
      </c>
    </row>
    <row r="162" spans="1:10" ht="23.25">
      <c r="A162" s="140">
        <v>21512</v>
      </c>
      <c r="B162" s="135">
        <v>16</v>
      </c>
      <c r="C162" s="148">
        <v>86.1142</v>
      </c>
      <c r="D162" s="148">
        <v>86.1169</v>
      </c>
      <c r="E162" s="164">
        <f t="shared" si="21"/>
        <v>0.0027000000000043656</v>
      </c>
      <c r="F162" s="165">
        <f t="shared" si="22"/>
        <v>9.292400881072291</v>
      </c>
      <c r="G162" s="166">
        <f t="shared" si="23"/>
        <v>290.56000000000006</v>
      </c>
      <c r="H162" s="178">
        <v>61</v>
      </c>
      <c r="I162" s="168">
        <v>855.94</v>
      </c>
      <c r="J162" s="168">
        <v>565.38</v>
      </c>
    </row>
    <row r="163" spans="1:10" ht="23.25">
      <c r="A163" s="140"/>
      <c r="B163" s="135">
        <v>17</v>
      </c>
      <c r="C163" s="148">
        <v>87.1967</v>
      </c>
      <c r="D163" s="148">
        <v>87.2003</v>
      </c>
      <c r="E163" s="164">
        <f t="shared" si="21"/>
        <v>0.00359999999999161</v>
      </c>
      <c r="F163" s="165">
        <f t="shared" si="22"/>
        <v>11.57556270093765</v>
      </c>
      <c r="G163" s="166">
        <f t="shared" si="23"/>
        <v>311.00000000000006</v>
      </c>
      <c r="H163" s="135">
        <v>62</v>
      </c>
      <c r="I163" s="168">
        <v>750.94</v>
      </c>
      <c r="J163" s="168">
        <v>439.94</v>
      </c>
    </row>
    <row r="164" spans="1:10" ht="23.25">
      <c r="A164" s="140"/>
      <c r="B164" s="135">
        <v>18</v>
      </c>
      <c r="C164" s="148">
        <v>85.1193</v>
      </c>
      <c r="D164" s="148">
        <v>85.1195</v>
      </c>
      <c r="E164" s="164">
        <f t="shared" si="21"/>
        <v>0.0002000000000066393</v>
      </c>
      <c r="F164" s="165">
        <f t="shared" si="22"/>
        <v>0.6779431205946894</v>
      </c>
      <c r="G164" s="166">
        <f t="shared" si="23"/>
        <v>295.01</v>
      </c>
      <c r="H164" s="178">
        <v>63</v>
      </c>
      <c r="I164" s="168">
        <v>849.92</v>
      </c>
      <c r="J164" s="168">
        <v>554.91</v>
      </c>
    </row>
    <row r="165" spans="1:10" ht="23.25">
      <c r="A165" s="140">
        <v>21521</v>
      </c>
      <c r="B165" s="135">
        <v>13</v>
      </c>
      <c r="C165" s="148">
        <v>86.7508</v>
      </c>
      <c r="D165" s="148">
        <v>86.7558</v>
      </c>
      <c r="E165" s="164">
        <f t="shared" si="21"/>
        <v>0.0049999999999954525</v>
      </c>
      <c r="F165" s="165">
        <f t="shared" si="22"/>
        <v>16.067870685762102</v>
      </c>
      <c r="G165" s="166">
        <f t="shared" si="23"/>
        <v>311.18000000000006</v>
      </c>
      <c r="H165" s="135">
        <v>64</v>
      </c>
      <c r="I165" s="168">
        <v>829.69</v>
      </c>
      <c r="J165" s="168">
        <v>518.51</v>
      </c>
    </row>
    <row r="166" spans="1:10" ht="23.25">
      <c r="A166" s="140"/>
      <c r="B166" s="135">
        <v>14</v>
      </c>
      <c r="C166" s="148">
        <v>85.9324</v>
      </c>
      <c r="D166" s="148">
        <v>85.9452</v>
      </c>
      <c r="E166" s="164">
        <f t="shared" si="21"/>
        <v>0.01279999999999859</v>
      </c>
      <c r="F166" s="165">
        <f t="shared" si="22"/>
        <v>42.063752875447214</v>
      </c>
      <c r="G166" s="166">
        <f t="shared" si="23"/>
        <v>304.30000000000007</v>
      </c>
      <c r="H166" s="178">
        <v>65</v>
      </c>
      <c r="I166" s="168">
        <v>830.35</v>
      </c>
      <c r="J166" s="168">
        <v>526.05</v>
      </c>
    </row>
    <row r="167" spans="1:10" ht="23.25">
      <c r="A167" s="140"/>
      <c r="B167" s="135">
        <v>15</v>
      </c>
      <c r="C167" s="148">
        <v>86.7965</v>
      </c>
      <c r="D167" s="148">
        <v>86.8005</v>
      </c>
      <c r="E167" s="164">
        <f t="shared" si="21"/>
        <v>0.0040000000000048885</v>
      </c>
      <c r="F167" s="165">
        <f t="shared" si="22"/>
        <v>14.665982254179395</v>
      </c>
      <c r="G167" s="166">
        <f t="shared" si="23"/>
        <v>272.74</v>
      </c>
      <c r="H167" s="135">
        <v>66</v>
      </c>
      <c r="I167" s="168">
        <v>823.33</v>
      </c>
      <c r="J167" s="168">
        <v>550.59</v>
      </c>
    </row>
    <row r="168" spans="1:10" ht="23.25">
      <c r="A168" s="140">
        <v>21541</v>
      </c>
      <c r="B168" s="135">
        <v>16</v>
      </c>
      <c r="C168" s="148">
        <v>86.1422</v>
      </c>
      <c r="D168" s="148">
        <v>86.1453</v>
      </c>
      <c r="E168" s="164">
        <f t="shared" si="21"/>
        <v>0.0031000000000034333</v>
      </c>
      <c r="F168" s="165">
        <f t="shared" si="22"/>
        <v>12.16927062888998</v>
      </c>
      <c r="G168" s="166">
        <f t="shared" si="23"/>
        <v>254.74</v>
      </c>
      <c r="H168" s="178">
        <v>67</v>
      </c>
      <c r="I168" s="168">
        <v>796.4</v>
      </c>
      <c r="J168" s="168">
        <v>541.66</v>
      </c>
    </row>
    <row r="169" spans="1:10" ht="23.25">
      <c r="A169" s="140"/>
      <c r="B169" s="135">
        <v>17</v>
      </c>
      <c r="C169" s="148">
        <v>87.2202</v>
      </c>
      <c r="D169" s="148">
        <v>87.2323</v>
      </c>
      <c r="E169" s="164">
        <f t="shared" si="21"/>
        <v>0.012099999999989564</v>
      </c>
      <c r="F169" s="165">
        <f t="shared" si="22"/>
        <v>43.098842386427656</v>
      </c>
      <c r="G169" s="166">
        <f t="shared" si="23"/>
        <v>280.74999999999994</v>
      </c>
      <c r="H169" s="135">
        <v>68</v>
      </c>
      <c r="I169" s="168">
        <v>772.06</v>
      </c>
      <c r="J169" s="168">
        <v>491.31</v>
      </c>
    </row>
    <row r="170" spans="1:10" ht="23.25">
      <c r="A170" s="140"/>
      <c r="B170" s="135">
        <v>18</v>
      </c>
      <c r="C170" s="148">
        <v>85.1592</v>
      </c>
      <c r="D170" s="148">
        <v>85.1666</v>
      </c>
      <c r="E170" s="164">
        <f t="shared" si="21"/>
        <v>0.00740000000000407</v>
      </c>
      <c r="F170" s="165">
        <f t="shared" si="22"/>
        <v>25.340730086994284</v>
      </c>
      <c r="G170" s="166">
        <f t="shared" si="23"/>
        <v>292.02</v>
      </c>
      <c r="H170" s="178">
        <v>69</v>
      </c>
      <c r="I170" s="168">
        <v>822.64</v>
      </c>
      <c r="J170" s="168">
        <v>530.62</v>
      </c>
    </row>
    <row r="171" spans="1:10" ht="23.25">
      <c r="A171" s="140">
        <v>21554</v>
      </c>
      <c r="B171" s="135">
        <v>1</v>
      </c>
      <c r="C171" s="148">
        <v>85.3854</v>
      </c>
      <c r="D171" s="148">
        <v>85.3862</v>
      </c>
      <c r="E171" s="164">
        <f t="shared" si="21"/>
        <v>0.0007999999999981355</v>
      </c>
      <c r="F171" s="165">
        <f t="shared" si="22"/>
        <v>2.39356132004349</v>
      </c>
      <c r="G171" s="166">
        <f t="shared" si="23"/>
        <v>334.22999999999996</v>
      </c>
      <c r="H171" s="135">
        <v>70</v>
      </c>
      <c r="I171" s="168">
        <v>695.56</v>
      </c>
      <c r="J171" s="168">
        <v>361.33</v>
      </c>
    </row>
    <row r="172" spans="1:10" ht="23.25">
      <c r="A172" s="140"/>
      <c r="B172" s="135">
        <v>2</v>
      </c>
      <c r="C172" s="148">
        <v>87.4496</v>
      </c>
      <c r="D172" s="148">
        <v>87.451</v>
      </c>
      <c r="E172" s="164">
        <f t="shared" si="21"/>
        <v>0.0013999999999896318</v>
      </c>
      <c r="F172" s="165">
        <f t="shared" si="22"/>
        <v>4.992689276379699</v>
      </c>
      <c r="G172" s="166">
        <f t="shared" si="23"/>
        <v>280.4100000000001</v>
      </c>
      <c r="H172" s="178">
        <v>71</v>
      </c>
      <c r="I172" s="168">
        <v>831.84</v>
      </c>
      <c r="J172" s="168">
        <v>551.43</v>
      </c>
    </row>
    <row r="173" spans="1:10" ht="23.25">
      <c r="A173" s="140"/>
      <c r="B173" s="135">
        <v>3</v>
      </c>
      <c r="C173" s="148">
        <v>85.8508</v>
      </c>
      <c r="D173" s="148">
        <v>85.8519</v>
      </c>
      <c r="E173" s="164">
        <f t="shared" si="21"/>
        <v>0.0010999999999938836</v>
      </c>
      <c r="F173" s="165">
        <f t="shared" si="22"/>
        <v>3.1860970311191417</v>
      </c>
      <c r="G173" s="166">
        <f t="shared" si="23"/>
        <v>345.25</v>
      </c>
      <c r="H173" s="135">
        <v>72</v>
      </c>
      <c r="I173" s="168">
        <v>699.11</v>
      </c>
      <c r="J173" s="168">
        <v>353.86</v>
      </c>
    </row>
    <row r="174" spans="1:10" ht="23.25">
      <c r="A174" s="140">
        <v>21555</v>
      </c>
      <c r="B174" s="135">
        <v>4</v>
      </c>
      <c r="C174" s="148">
        <v>85.0087</v>
      </c>
      <c r="D174" s="148">
        <v>85.0136</v>
      </c>
      <c r="E174" s="164">
        <f t="shared" si="21"/>
        <v>0.004899999999992133</v>
      </c>
      <c r="F174" s="165">
        <f t="shared" si="22"/>
        <v>16.901797109420617</v>
      </c>
      <c r="G174" s="166">
        <f t="shared" si="23"/>
        <v>289.9100000000001</v>
      </c>
      <c r="H174" s="178">
        <v>73</v>
      </c>
      <c r="I174" s="168">
        <v>819.33</v>
      </c>
      <c r="J174" s="168">
        <v>529.42</v>
      </c>
    </row>
    <row r="175" spans="1:10" ht="23.25">
      <c r="A175" s="140"/>
      <c r="B175" s="135">
        <v>5</v>
      </c>
      <c r="C175" s="148">
        <v>85.0326</v>
      </c>
      <c r="D175" s="148">
        <v>85.0351</v>
      </c>
      <c r="E175" s="164">
        <f t="shared" si="21"/>
        <v>0.0024999999999977263</v>
      </c>
      <c r="F175" s="165">
        <f t="shared" si="22"/>
        <v>6.761873850475295</v>
      </c>
      <c r="G175" s="166">
        <f t="shared" si="23"/>
        <v>369.72</v>
      </c>
      <c r="H175" s="135">
        <v>74</v>
      </c>
      <c r="I175" s="168">
        <v>645.73</v>
      </c>
      <c r="J175" s="168">
        <v>276.01</v>
      </c>
    </row>
    <row r="176" spans="1:10" ht="23.25">
      <c r="A176" s="140"/>
      <c r="B176" s="135">
        <v>6</v>
      </c>
      <c r="C176" s="148">
        <v>87.387</v>
      </c>
      <c r="D176" s="148">
        <v>87.3949</v>
      </c>
      <c r="E176" s="164">
        <f t="shared" si="21"/>
        <v>0.007900000000006457</v>
      </c>
      <c r="F176" s="165">
        <f t="shared" si="22"/>
        <v>23.833946780928194</v>
      </c>
      <c r="G176" s="166">
        <f t="shared" si="23"/>
        <v>331.4599999999999</v>
      </c>
      <c r="H176" s="178">
        <v>75</v>
      </c>
      <c r="I176" s="168">
        <v>854.3</v>
      </c>
      <c r="J176" s="168">
        <v>522.84</v>
      </c>
    </row>
    <row r="177" spans="1:10" ht="23.25">
      <c r="A177" s="140">
        <v>21575</v>
      </c>
      <c r="B177" s="135">
        <v>7</v>
      </c>
      <c r="C177" s="148">
        <v>86.4237</v>
      </c>
      <c r="D177" s="148">
        <v>86.4255</v>
      </c>
      <c r="E177" s="164">
        <f t="shared" si="21"/>
        <v>0.0018000000000029104</v>
      </c>
      <c r="F177" s="165">
        <f t="shared" si="22"/>
        <v>6.288648988585789</v>
      </c>
      <c r="G177" s="166">
        <f t="shared" si="23"/>
        <v>286.23</v>
      </c>
      <c r="H177" s="135">
        <v>76</v>
      </c>
      <c r="I177" s="168">
        <v>777.33</v>
      </c>
      <c r="J177" s="168">
        <v>491.1</v>
      </c>
    </row>
    <row r="178" spans="1:10" ht="23.25">
      <c r="A178" s="140"/>
      <c r="B178" s="135">
        <v>8</v>
      </c>
      <c r="C178" s="148">
        <v>84.7843</v>
      </c>
      <c r="D178" s="148">
        <v>84.7861</v>
      </c>
      <c r="E178" s="164">
        <f t="shared" si="21"/>
        <v>0.0018000000000029104</v>
      </c>
      <c r="F178" s="165">
        <f t="shared" si="22"/>
        <v>5.235754384952764</v>
      </c>
      <c r="G178" s="166">
        <f t="shared" si="23"/>
        <v>343.78999999999996</v>
      </c>
      <c r="H178" s="178">
        <v>77</v>
      </c>
      <c r="I178" s="168">
        <v>690.93</v>
      </c>
      <c r="J178" s="168">
        <v>347.14</v>
      </c>
    </row>
    <row r="179" spans="1:10" ht="23.25">
      <c r="A179" s="140"/>
      <c r="B179" s="135">
        <v>9</v>
      </c>
      <c r="C179" s="148">
        <v>87.6404</v>
      </c>
      <c r="D179" s="148">
        <v>87.6414</v>
      </c>
      <c r="E179" s="164">
        <f t="shared" si="21"/>
        <v>0.0010000000000047748</v>
      </c>
      <c r="F179" s="165">
        <f t="shared" si="22"/>
        <v>3.4499413510135066</v>
      </c>
      <c r="G179" s="166">
        <f t="shared" si="23"/>
        <v>289.85999999999996</v>
      </c>
      <c r="H179" s="135">
        <v>78</v>
      </c>
      <c r="I179" s="168">
        <v>737.16</v>
      </c>
      <c r="J179" s="168">
        <v>447.3</v>
      </c>
    </row>
    <row r="180" spans="1:10" ht="23.25">
      <c r="A180" s="140">
        <v>21590</v>
      </c>
      <c r="B180" s="135">
        <v>19</v>
      </c>
      <c r="C180" s="148">
        <v>88.9537</v>
      </c>
      <c r="D180" s="148">
        <v>88.9595</v>
      </c>
      <c r="E180" s="164">
        <f t="shared" si="21"/>
        <v>0.005800000000007799</v>
      </c>
      <c r="F180" s="165">
        <f t="shared" si="22"/>
        <v>22.122206117963984</v>
      </c>
      <c r="G180" s="166">
        <f t="shared" si="23"/>
        <v>262.18000000000006</v>
      </c>
      <c r="H180" s="178">
        <v>79</v>
      </c>
      <c r="I180" s="168">
        <v>749.57</v>
      </c>
      <c r="J180" s="168">
        <v>487.39</v>
      </c>
    </row>
    <row r="181" spans="1:10" ht="23.25">
      <c r="A181" s="140"/>
      <c r="B181" s="135">
        <v>20</v>
      </c>
      <c r="C181" s="148">
        <v>84.6486</v>
      </c>
      <c r="D181" s="148">
        <v>84.6553</v>
      </c>
      <c r="E181" s="164">
        <f t="shared" si="21"/>
        <v>0.006699999999995043</v>
      </c>
      <c r="F181" s="165">
        <f t="shared" si="22"/>
        <v>28.25931081021994</v>
      </c>
      <c r="G181" s="166">
        <f t="shared" si="23"/>
        <v>237.08999999999992</v>
      </c>
      <c r="H181" s="135">
        <v>80</v>
      </c>
      <c r="I181" s="168">
        <v>795.04</v>
      </c>
      <c r="J181" s="168">
        <v>557.95</v>
      </c>
    </row>
    <row r="182" spans="1:10" ht="23.25">
      <c r="A182" s="140"/>
      <c r="B182" s="135">
        <v>21</v>
      </c>
      <c r="C182" s="148">
        <v>86.3289</v>
      </c>
      <c r="D182" s="148">
        <v>86.3371</v>
      </c>
      <c r="E182" s="164">
        <f t="shared" si="21"/>
        <v>0.008200000000002206</v>
      </c>
      <c r="F182" s="165">
        <f t="shared" si="22"/>
        <v>31.5505963832328</v>
      </c>
      <c r="G182" s="166">
        <f t="shared" si="23"/>
        <v>259.9</v>
      </c>
      <c r="H182" s="178">
        <v>81</v>
      </c>
      <c r="I182" s="168">
        <v>652.55</v>
      </c>
      <c r="J182" s="168">
        <v>392.65</v>
      </c>
    </row>
    <row r="183" spans="1:10" ht="23.25">
      <c r="A183" s="140">
        <v>21604</v>
      </c>
      <c r="B183" s="135">
        <v>22</v>
      </c>
      <c r="C183" s="148">
        <v>85.1257</v>
      </c>
      <c r="D183" s="148">
        <v>85.1303</v>
      </c>
      <c r="E183" s="164">
        <f t="shared" si="21"/>
        <v>0.004600000000010596</v>
      </c>
      <c r="F183" s="165">
        <f t="shared" si="22"/>
        <v>19.441274671444983</v>
      </c>
      <c r="G183" s="166">
        <f t="shared" si="23"/>
        <v>236.6099999999999</v>
      </c>
      <c r="H183" s="135">
        <v>82</v>
      </c>
      <c r="I183" s="168">
        <v>781.43</v>
      </c>
      <c r="J183" s="168">
        <v>544.82</v>
      </c>
    </row>
    <row r="184" spans="1:10" ht="23.25">
      <c r="A184" s="140"/>
      <c r="B184" s="135">
        <v>23</v>
      </c>
      <c r="C184" s="148">
        <v>87.6761</v>
      </c>
      <c r="D184" s="148">
        <v>87.6858</v>
      </c>
      <c r="E184" s="164">
        <f t="shared" si="21"/>
        <v>0.009699999999995157</v>
      </c>
      <c r="F184" s="165">
        <f t="shared" si="22"/>
        <v>33.41831461446688</v>
      </c>
      <c r="G184" s="166">
        <f t="shared" si="23"/>
        <v>290.26000000000005</v>
      </c>
      <c r="H184" s="178">
        <v>83</v>
      </c>
      <c r="I184" s="168">
        <v>660.46</v>
      </c>
      <c r="J184" s="168">
        <v>370.2</v>
      </c>
    </row>
    <row r="185" spans="1:10" ht="23.25">
      <c r="A185" s="140"/>
      <c r="B185" s="135">
        <v>24</v>
      </c>
      <c r="C185" s="148">
        <v>88.062</v>
      </c>
      <c r="D185" s="148">
        <v>88.064</v>
      </c>
      <c r="E185" s="164">
        <f t="shared" si="21"/>
        <v>0.001999999999995339</v>
      </c>
      <c r="F185" s="165">
        <f t="shared" si="22"/>
        <v>7.275108217217776</v>
      </c>
      <c r="G185" s="166">
        <f t="shared" si="23"/>
        <v>274.91</v>
      </c>
      <c r="H185" s="135">
        <v>84</v>
      </c>
      <c r="I185" s="168">
        <v>621.37</v>
      </c>
      <c r="J185" s="168">
        <v>346.46</v>
      </c>
    </row>
    <row r="186" spans="1:10" ht="23.25">
      <c r="A186" s="140">
        <v>21611</v>
      </c>
      <c r="B186" s="135">
        <v>16</v>
      </c>
      <c r="C186" s="148">
        <v>86.1481</v>
      </c>
      <c r="D186" s="148">
        <v>86.1518</v>
      </c>
      <c r="E186" s="164">
        <f t="shared" si="21"/>
        <v>0.0036999999999949296</v>
      </c>
      <c r="F186" s="165">
        <f t="shared" si="22"/>
        <v>13.05022573361643</v>
      </c>
      <c r="G186" s="166">
        <f t="shared" si="23"/>
        <v>283.52</v>
      </c>
      <c r="H186" s="178">
        <v>85</v>
      </c>
      <c r="I186" s="168">
        <v>848.22</v>
      </c>
      <c r="J186" s="168">
        <v>564.7</v>
      </c>
    </row>
    <row r="187" spans="1:10" ht="23.25">
      <c r="A187" s="140"/>
      <c r="B187" s="135">
        <v>17</v>
      </c>
      <c r="C187" s="148">
        <v>87.2208</v>
      </c>
      <c r="D187" s="148">
        <v>87.2241</v>
      </c>
      <c r="E187" s="164">
        <f t="shared" si="21"/>
        <v>0.0033000000000100727</v>
      </c>
      <c r="F187" s="165">
        <f t="shared" si="22"/>
        <v>12.81503630930866</v>
      </c>
      <c r="G187" s="166">
        <f t="shared" si="23"/>
        <v>257.51</v>
      </c>
      <c r="H187" s="135">
        <v>86</v>
      </c>
      <c r="I187" s="168">
        <v>901.9</v>
      </c>
      <c r="J187" s="168">
        <v>644.39</v>
      </c>
    </row>
    <row r="188" spans="1:10" ht="23.25">
      <c r="A188" s="140"/>
      <c r="B188" s="135">
        <v>18</v>
      </c>
      <c r="C188" s="148">
        <v>85.1535</v>
      </c>
      <c r="D188" s="148">
        <v>85.1555</v>
      </c>
      <c r="E188" s="164">
        <f t="shared" si="21"/>
        <v>0.0020000000000095497</v>
      </c>
      <c r="F188" s="165">
        <f t="shared" si="22"/>
        <v>8.821842883020375</v>
      </c>
      <c r="G188" s="166">
        <f t="shared" si="23"/>
        <v>226.71000000000004</v>
      </c>
      <c r="H188" s="178">
        <v>87</v>
      </c>
      <c r="I188" s="168">
        <v>784.75</v>
      </c>
      <c r="J188" s="168">
        <v>558.04</v>
      </c>
    </row>
    <row r="189" spans="1:10" ht="23.25">
      <c r="A189" s="140">
        <v>21627</v>
      </c>
      <c r="B189" s="135">
        <v>19</v>
      </c>
      <c r="C189" s="148">
        <v>88.9701</v>
      </c>
      <c r="D189" s="148">
        <v>88.9759</v>
      </c>
      <c r="E189" s="164">
        <f t="shared" si="21"/>
        <v>0.005799999999993588</v>
      </c>
      <c r="F189" s="165">
        <f t="shared" si="22"/>
        <v>19.4441650742351</v>
      </c>
      <c r="G189" s="166">
        <f t="shared" si="23"/>
        <v>298.28999999999996</v>
      </c>
      <c r="H189" s="135">
        <v>88</v>
      </c>
      <c r="I189" s="168">
        <v>723.68</v>
      </c>
      <c r="J189" s="168">
        <v>425.39</v>
      </c>
    </row>
    <row r="190" spans="1:10" ht="23.25">
      <c r="A190" s="140"/>
      <c r="B190" s="135">
        <v>20</v>
      </c>
      <c r="C190" s="148">
        <v>84.6633</v>
      </c>
      <c r="D190" s="148">
        <v>84.6683</v>
      </c>
      <c r="E190" s="164">
        <f t="shared" si="21"/>
        <v>0.0049999999999954525</v>
      </c>
      <c r="F190" s="165">
        <f t="shared" si="22"/>
        <v>16.612399494967946</v>
      </c>
      <c r="G190" s="166">
        <f t="shared" si="23"/>
        <v>300.98</v>
      </c>
      <c r="H190" s="178">
        <v>89</v>
      </c>
      <c r="I190" s="168">
        <v>854.28</v>
      </c>
      <c r="J190" s="168">
        <v>553.3</v>
      </c>
    </row>
    <row r="191" spans="1:10" ht="23.25">
      <c r="A191" s="140"/>
      <c r="B191" s="135">
        <v>21</v>
      </c>
      <c r="C191" s="148">
        <v>86.3575</v>
      </c>
      <c r="D191" s="148">
        <v>86.3612</v>
      </c>
      <c r="E191" s="164">
        <f aca="true" t="shared" si="24" ref="E191:E254">D191-C191</f>
        <v>0.0036999999999949296</v>
      </c>
      <c r="F191" s="165">
        <f aca="true" t="shared" si="25" ref="F191:F254">((10^6)*E191/G191)</f>
        <v>12.396555767731863</v>
      </c>
      <c r="G191" s="166">
        <f aca="true" t="shared" si="26" ref="G191:G254">I191-J191</f>
        <v>298.47</v>
      </c>
      <c r="H191" s="135">
        <v>90</v>
      </c>
      <c r="I191" s="168">
        <v>869.94</v>
      </c>
      <c r="J191" s="168">
        <v>571.47</v>
      </c>
    </row>
    <row r="192" spans="1:10" ht="23.25">
      <c r="A192" s="140">
        <v>21634</v>
      </c>
      <c r="B192" s="135">
        <v>22</v>
      </c>
      <c r="C192" s="148">
        <v>85.1222</v>
      </c>
      <c r="D192" s="148">
        <v>85.1243</v>
      </c>
      <c r="E192" s="164">
        <f t="shared" si="24"/>
        <v>0.0020999999999986585</v>
      </c>
      <c r="F192" s="165">
        <f t="shared" si="25"/>
        <v>8.041047633629418</v>
      </c>
      <c r="G192" s="166">
        <f t="shared" si="26"/>
        <v>261.15999999999997</v>
      </c>
      <c r="H192" s="178">
        <v>91</v>
      </c>
      <c r="I192" s="168">
        <v>632.52</v>
      </c>
      <c r="J192" s="168">
        <v>371.36</v>
      </c>
    </row>
    <row r="193" spans="1:10" ht="23.25">
      <c r="A193" s="140"/>
      <c r="B193" s="135">
        <v>23</v>
      </c>
      <c r="C193" s="148">
        <v>87.6838</v>
      </c>
      <c r="D193" s="148">
        <v>87.686</v>
      </c>
      <c r="E193" s="164">
        <f t="shared" si="24"/>
        <v>0.002200000000001978</v>
      </c>
      <c r="F193" s="165">
        <f t="shared" si="25"/>
        <v>9.512690794318237</v>
      </c>
      <c r="G193" s="166">
        <f t="shared" si="26"/>
        <v>231.26999999999992</v>
      </c>
      <c r="H193" s="135">
        <v>92</v>
      </c>
      <c r="I193" s="168">
        <v>734.06</v>
      </c>
      <c r="J193" s="168">
        <v>502.79</v>
      </c>
    </row>
    <row r="194" spans="1:10" ht="23.25">
      <c r="A194" s="184"/>
      <c r="B194" s="185">
        <v>24</v>
      </c>
      <c r="C194" s="186">
        <v>88.0892</v>
      </c>
      <c r="D194" s="186">
        <v>88.0912</v>
      </c>
      <c r="E194" s="187">
        <f t="shared" si="24"/>
        <v>0.001999999999995339</v>
      </c>
      <c r="F194" s="188">
        <f t="shared" si="25"/>
        <v>8.33889259504394</v>
      </c>
      <c r="G194" s="189">
        <f t="shared" si="26"/>
        <v>239.84000000000003</v>
      </c>
      <c r="H194" s="190">
        <v>93</v>
      </c>
      <c r="I194" s="191">
        <v>632.72</v>
      </c>
      <c r="J194" s="191">
        <v>392.88</v>
      </c>
    </row>
    <row r="195" spans="1:10" ht="23.25">
      <c r="A195" s="177">
        <v>21644</v>
      </c>
      <c r="B195" s="178">
        <v>28</v>
      </c>
      <c r="C195" s="179">
        <v>87.2097</v>
      </c>
      <c r="D195" s="179">
        <v>87.2181</v>
      </c>
      <c r="E195" s="180">
        <f t="shared" si="24"/>
        <v>0.008400000000008845</v>
      </c>
      <c r="F195" s="181">
        <f t="shared" si="25"/>
        <v>26.7014208970687</v>
      </c>
      <c r="G195" s="182">
        <f t="shared" si="26"/>
        <v>314.59000000000003</v>
      </c>
      <c r="H195" s="178">
        <v>1</v>
      </c>
      <c r="I195" s="183">
        <v>680.82</v>
      </c>
      <c r="J195" s="183">
        <v>366.23</v>
      </c>
    </row>
    <row r="196" spans="1:10" ht="23.25">
      <c r="A196" s="140"/>
      <c r="B196" s="135">
        <v>29</v>
      </c>
      <c r="C196" s="148">
        <v>85.257</v>
      </c>
      <c r="D196" s="148">
        <v>85.2692</v>
      </c>
      <c r="E196" s="164">
        <f t="shared" si="24"/>
        <v>0.012199999999992883</v>
      </c>
      <c r="F196" s="165">
        <f t="shared" si="25"/>
        <v>41.656707754269426</v>
      </c>
      <c r="G196" s="166">
        <f t="shared" si="26"/>
        <v>292.86999999999995</v>
      </c>
      <c r="H196" s="135">
        <v>2</v>
      </c>
      <c r="I196" s="168">
        <v>753.91</v>
      </c>
      <c r="J196" s="168">
        <v>461.04</v>
      </c>
    </row>
    <row r="197" spans="1:10" ht="23.25">
      <c r="A197" s="140"/>
      <c r="B197" s="178">
        <v>30</v>
      </c>
      <c r="C197" s="148">
        <v>84.9953</v>
      </c>
      <c r="D197" s="148">
        <v>85.0021</v>
      </c>
      <c r="E197" s="164">
        <f t="shared" si="24"/>
        <v>0.006799999999998363</v>
      </c>
      <c r="F197" s="165">
        <f t="shared" si="25"/>
        <v>25.58025805965603</v>
      </c>
      <c r="G197" s="166">
        <f t="shared" si="26"/>
        <v>265.83000000000004</v>
      </c>
      <c r="H197" s="178">
        <v>3</v>
      </c>
      <c r="I197" s="168">
        <v>782.11</v>
      </c>
      <c r="J197" s="168">
        <v>516.28</v>
      </c>
    </row>
    <row r="198" spans="1:10" ht="23.25">
      <c r="A198" s="140">
        <v>21661</v>
      </c>
      <c r="B198" s="135">
        <v>31</v>
      </c>
      <c r="C198" s="148">
        <v>84.8949</v>
      </c>
      <c r="D198" s="148">
        <v>84.9043</v>
      </c>
      <c r="E198" s="164">
        <f t="shared" si="24"/>
        <v>0.009399999999999409</v>
      </c>
      <c r="F198" s="165">
        <f t="shared" si="25"/>
        <v>32.9143177282097</v>
      </c>
      <c r="G198" s="166">
        <f t="shared" si="26"/>
        <v>285.59</v>
      </c>
      <c r="H198" s="135">
        <v>4</v>
      </c>
      <c r="I198" s="168">
        <v>703.42</v>
      </c>
      <c r="J198" s="168">
        <v>417.83</v>
      </c>
    </row>
    <row r="199" spans="1:10" ht="23.25">
      <c r="A199" s="140"/>
      <c r="B199" s="178">
        <v>32</v>
      </c>
      <c r="C199" s="148">
        <v>85.0246</v>
      </c>
      <c r="D199" s="148">
        <v>85.0317</v>
      </c>
      <c r="E199" s="164">
        <f t="shared" si="24"/>
        <v>0.007099999999994111</v>
      </c>
      <c r="F199" s="165">
        <f t="shared" si="25"/>
        <v>25.534057397662774</v>
      </c>
      <c r="G199" s="166">
        <f t="shared" si="26"/>
        <v>278.06</v>
      </c>
      <c r="H199" s="178">
        <v>5</v>
      </c>
      <c r="I199" s="168">
        <v>670.75</v>
      </c>
      <c r="J199" s="168">
        <v>392.69</v>
      </c>
    </row>
    <row r="200" spans="1:10" ht="23.25">
      <c r="A200" s="140"/>
      <c r="B200" s="135">
        <v>33</v>
      </c>
      <c r="C200" s="148">
        <v>85.9821</v>
      </c>
      <c r="D200" s="148">
        <v>85.9931</v>
      </c>
      <c r="E200" s="164">
        <f t="shared" si="24"/>
        <v>0.01099999999999568</v>
      </c>
      <c r="F200" s="165">
        <f t="shared" si="25"/>
        <v>38.42660518408328</v>
      </c>
      <c r="G200" s="166">
        <f t="shared" si="26"/>
        <v>286.26</v>
      </c>
      <c r="H200" s="135">
        <v>6</v>
      </c>
      <c r="I200" s="168">
        <v>789</v>
      </c>
      <c r="J200" s="168">
        <v>502.74</v>
      </c>
    </row>
    <row r="201" spans="1:10" ht="23.25">
      <c r="A201" s="140">
        <v>21673</v>
      </c>
      <c r="B201" s="135">
        <v>13</v>
      </c>
      <c r="C201" s="148">
        <v>86.6858</v>
      </c>
      <c r="D201" s="148">
        <v>86.6908</v>
      </c>
      <c r="E201" s="164">
        <f t="shared" si="24"/>
        <v>0.0049999999999954525</v>
      </c>
      <c r="F201" s="165">
        <f t="shared" si="25"/>
        <v>20.29715028008221</v>
      </c>
      <c r="G201" s="166">
        <f t="shared" si="26"/>
        <v>246.34000000000003</v>
      </c>
      <c r="H201" s="178">
        <v>7</v>
      </c>
      <c r="I201" s="168">
        <v>814.09</v>
      </c>
      <c r="J201" s="168">
        <v>567.75</v>
      </c>
    </row>
    <row r="202" spans="1:10" ht="23.25">
      <c r="A202" s="140"/>
      <c r="B202" s="135">
        <v>14</v>
      </c>
      <c r="C202" s="148">
        <v>85.913</v>
      </c>
      <c r="D202" s="148">
        <v>85.9148</v>
      </c>
      <c r="E202" s="164">
        <f t="shared" si="24"/>
        <v>0.0018000000000029104</v>
      </c>
      <c r="F202" s="165">
        <f t="shared" si="25"/>
        <v>6.200695855878295</v>
      </c>
      <c r="G202" s="166">
        <f t="shared" si="26"/>
        <v>290.29</v>
      </c>
      <c r="H202" s="135">
        <v>8</v>
      </c>
      <c r="I202" s="168">
        <v>769.49</v>
      </c>
      <c r="J202" s="168">
        <v>479.2</v>
      </c>
    </row>
    <row r="203" spans="1:10" ht="23.25">
      <c r="A203" s="140"/>
      <c r="B203" s="135">
        <v>15</v>
      </c>
      <c r="C203" s="148">
        <v>86.9637</v>
      </c>
      <c r="D203" s="148">
        <v>86.969</v>
      </c>
      <c r="E203" s="164">
        <f t="shared" si="24"/>
        <v>0.005299999999991201</v>
      </c>
      <c r="F203" s="165">
        <f t="shared" si="25"/>
        <v>20.647473606261258</v>
      </c>
      <c r="G203" s="166">
        <f t="shared" si="26"/>
        <v>256.68999999999994</v>
      </c>
      <c r="H203" s="178">
        <v>9</v>
      </c>
      <c r="I203" s="168">
        <v>821.91</v>
      </c>
      <c r="J203" s="168">
        <v>565.22</v>
      </c>
    </row>
    <row r="204" spans="1:10" ht="23.25">
      <c r="A204" s="140">
        <v>21689</v>
      </c>
      <c r="B204" s="135">
        <v>16</v>
      </c>
      <c r="C204" s="148">
        <v>86.1209</v>
      </c>
      <c r="D204" s="148">
        <v>86.132</v>
      </c>
      <c r="E204" s="164">
        <f t="shared" si="24"/>
        <v>0.011099999999999</v>
      </c>
      <c r="F204" s="165">
        <f t="shared" si="25"/>
        <v>39.75075204125126</v>
      </c>
      <c r="G204" s="166">
        <f t="shared" si="26"/>
        <v>279.23999999999995</v>
      </c>
      <c r="H204" s="135">
        <v>10</v>
      </c>
      <c r="I204" s="168">
        <v>650.05</v>
      </c>
      <c r="J204" s="168">
        <v>370.81</v>
      </c>
    </row>
    <row r="205" spans="1:10" ht="23.25">
      <c r="A205" s="140"/>
      <c r="B205" s="135">
        <v>17</v>
      </c>
      <c r="C205" s="148">
        <v>87.2095</v>
      </c>
      <c r="D205" s="148">
        <v>87.219</v>
      </c>
      <c r="E205" s="164">
        <f t="shared" si="24"/>
        <v>0.009499999999988518</v>
      </c>
      <c r="F205" s="165">
        <f t="shared" si="25"/>
        <v>38.53330088419127</v>
      </c>
      <c r="G205" s="166">
        <f t="shared" si="26"/>
        <v>246.54000000000008</v>
      </c>
      <c r="H205" s="178">
        <v>11</v>
      </c>
      <c r="I205" s="168">
        <v>784.1</v>
      </c>
      <c r="J205" s="168">
        <v>537.56</v>
      </c>
    </row>
    <row r="206" spans="1:10" ht="23.25">
      <c r="A206" s="140"/>
      <c r="B206" s="135">
        <v>18</v>
      </c>
      <c r="C206" s="148">
        <v>85.1172</v>
      </c>
      <c r="D206" s="148">
        <v>85.1268</v>
      </c>
      <c r="E206" s="164">
        <f t="shared" si="24"/>
        <v>0.009600000000006048</v>
      </c>
      <c r="F206" s="165">
        <f t="shared" si="25"/>
        <v>36.46723646725944</v>
      </c>
      <c r="G206" s="166">
        <f t="shared" si="26"/>
        <v>263.25</v>
      </c>
      <c r="H206" s="135">
        <v>12</v>
      </c>
      <c r="I206" s="168">
        <v>625.76</v>
      </c>
      <c r="J206" s="168">
        <v>362.51</v>
      </c>
    </row>
    <row r="207" spans="1:10" ht="23.25">
      <c r="A207" s="140">
        <v>21708</v>
      </c>
      <c r="B207" s="135">
        <v>1</v>
      </c>
      <c r="C207" s="148">
        <v>85.38</v>
      </c>
      <c r="D207" s="148">
        <v>85.4804</v>
      </c>
      <c r="E207" s="164">
        <f t="shared" si="24"/>
        <v>0.1004000000000076</v>
      </c>
      <c r="F207" s="165">
        <f t="shared" si="25"/>
        <v>309.0466956013409</v>
      </c>
      <c r="G207" s="166">
        <f t="shared" si="26"/>
        <v>324.86999999999995</v>
      </c>
      <c r="H207" s="178">
        <v>13</v>
      </c>
      <c r="I207" s="168">
        <v>684.3</v>
      </c>
      <c r="J207" s="168">
        <v>359.43</v>
      </c>
    </row>
    <row r="208" spans="1:10" ht="23.25">
      <c r="A208" s="140"/>
      <c r="B208" s="135">
        <v>2</v>
      </c>
      <c r="C208" s="148">
        <v>87.4528</v>
      </c>
      <c r="D208" s="148">
        <v>87.5505</v>
      </c>
      <c r="E208" s="164">
        <f t="shared" si="24"/>
        <v>0.09770000000000323</v>
      </c>
      <c r="F208" s="165">
        <f t="shared" si="25"/>
        <v>369.3342910067034</v>
      </c>
      <c r="G208" s="166">
        <f t="shared" si="26"/>
        <v>264.53</v>
      </c>
      <c r="H208" s="135">
        <v>14</v>
      </c>
      <c r="I208" s="168">
        <v>813.31</v>
      </c>
      <c r="J208" s="168">
        <v>548.78</v>
      </c>
    </row>
    <row r="209" spans="1:10" ht="23.25">
      <c r="A209" s="140"/>
      <c r="B209" s="135">
        <v>3</v>
      </c>
      <c r="C209" s="148">
        <v>85.8427</v>
      </c>
      <c r="D209" s="148">
        <v>85.9275</v>
      </c>
      <c r="E209" s="164">
        <f t="shared" si="24"/>
        <v>0.08480000000000132</v>
      </c>
      <c r="F209" s="165">
        <f t="shared" si="25"/>
        <v>238.75890418673117</v>
      </c>
      <c r="G209" s="166">
        <f t="shared" si="26"/>
        <v>355.1700000000001</v>
      </c>
      <c r="H209" s="178">
        <v>15</v>
      </c>
      <c r="I209" s="168">
        <v>697.82</v>
      </c>
      <c r="J209" s="168">
        <v>342.65</v>
      </c>
    </row>
    <row r="210" spans="1:10" ht="23.25">
      <c r="A210" s="140">
        <v>21714</v>
      </c>
      <c r="B210" s="135">
        <v>4</v>
      </c>
      <c r="C210" s="148">
        <v>84.9983</v>
      </c>
      <c r="D210" s="148">
        <v>85.0143</v>
      </c>
      <c r="E210" s="164">
        <f t="shared" si="24"/>
        <v>0.016000000000005343</v>
      </c>
      <c r="F210" s="165">
        <f t="shared" si="25"/>
        <v>46.55899898153745</v>
      </c>
      <c r="G210" s="166">
        <f t="shared" si="26"/>
        <v>343.65</v>
      </c>
      <c r="H210" s="135">
        <v>16</v>
      </c>
      <c r="I210" s="168">
        <v>701.68</v>
      </c>
      <c r="J210" s="168">
        <v>358.03</v>
      </c>
    </row>
    <row r="211" spans="1:10" ht="23.25">
      <c r="A211" s="140"/>
      <c r="B211" s="135">
        <v>5</v>
      </c>
      <c r="C211" s="148">
        <v>85.03</v>
      </c>
      <c r="D211" s="148">
        <v>85.0474</v>
      </c>
      <c r="E211" s="164">
        <f t="shared" si="24"/>
        <v>0.017399999999994975</v>
      </c>
      <c r="F211" s="165">
        <f t="shared" si="25"/>
        <v>62.2919127913041</v>
      </c>
      <c r="G211" s="166">
        <f t="shared" si="26"/>
        <v>279.33000000000004</v>
      </c>
      <c r="H211" s="178">
        <v>17</v>
      </c>
      <c r="I211" s="168">
        <v>832.33</v>
      </c>
      <c r="J211" s="168">
        <v>553</v>
      </c>
    </row>
    <row r="212" spans="1:10" ht="23.25">
      <c r="A212" s="140"/>
      <c r="B212" s="135">
        <v>6</v>
      </c>
      <c r="C212" s="148">
        <v>86.3842</v>
      </c>
      <c r="D212" s="148">
        <v>86.4026</v>
      </c>
      <c r="E212" s="164">
        <f t="shared" si="24"/>
        <v>0.01839999999999975</v>
      </c>
      <c r="F212" s="165">
        <f t="shared" si="25"/>
        <v>54.43464883734616</v>
      </c>
      <c r="G212" s="166">
        <f t="shared" si="26"/>
        <v>338.02</v>
      </c>
      <c r="H212" s="135">
        <v>18</v>
      </c>
      <c r="I212" s="168">
        <v>699.41</v>
      </c>
      <c r="J212" s="168">
        <v>361.39</v>
      </c>
    </row>
    <row r="213" spans="1:10" ht="23.25">
      <c r="A213" s="140">
        <v>21724</v>
      </c>
      <c r="B213" s="135">
        <v>7</v>
      </c>
      <c r="C213" s="148">
        <v>86.4345</v>
      </c>
      <c r="D213" s="148">
        <v>86.7065</v>
      </c>
      <c r="E213" s="164">
        <f t="shared" si="24"/>
        <v>0.27200000000000557</v>
      </c>
      <c r="F213" s="165">
        <f t="shared" si="25"/>
        <v>985.6500942165733</v>
      </c>
      <c r="G213" s="166">
        <f t="shared" si="26"/>
        <v>275.96000000000004</v>
      </c>
      <c r="H213" s="178">
        <v>19</v>
      </c>
      <c r="I213" s="168">
        <v>784.73</v>
      </c>
      <c r="J213" s="168">
        <v>508.77</v>
      </c>
    </row>
    <row r="214" spans="1:10" ht="23.25">
      <c r="A214" s="140"/>
      <c r="B214" s="135">
        <v>8</v>
      </c>
      <c r="C214" s="148">
        <v>84.7782</v>
      </c>
      <c r="D214" s="148">
        <v>85.0306</v>
      </c>
      <c r="E214" s="164">
        <f t="shared" si="24"/>
        <v>0.2524000000000086</v>
      </c>
      <c r="F214" s="165">
        <f t="shared" si="25"/>
        <v>885.0550529490447</v>
      </c>
      <c r="G214" s="166">
        <f t="shared" si="26"/>
        <v>285.18000000000006</v>
      </c>
      <c r="H214" s="135">
        <v>20</v>
      </c>
      <c r="I214" s="168">
        <v>831.82</v>
      </c>
      <c r="J214" s="168">
        <v>546.64</v>
      </c>
    </row>
    <row r="215" spans="1:10" ht="23.25">
      <c r="A215" s="140"/>
      <c r="B215" s="135">
        <v>9</v>
      </c>
      <c r="C215" s="148">
        <v>87.617</v>
      </c>
      <c r="D215" s="148">
        <v>87.8246</v>
      </c>
      <c r="E215" s="164">
        <f t="shared" si="24"/>
        <v>0.20759999999999934</v>
      </c>
      <c r="F215" s="165">
        <f t="shared" si="25"/>
        <v>786.6616142478183</v>
      </c>
      <c r="G215" s="166">
        <f t="shared" si="26"/>
        <v>263.9000000000001</v>
      </c>
      <c r="H215" s="178">
        <v>21</v>
      </c>
      <c r="I215" s="168">
        <v>809.08</v>
      </c>
      <c r="J215" s="168">
        <v>545.18</v>
      </c>
    </row>
    <row r="216" spans="1:10" ht="23.25">
      <c r="A216" s="140">
        <v>21737</v>
      </c>
      <c r="B216" s="135">
        <v>10</v>
      </c>
      <c r="C216" s="148">
        <v>85.091</v>
      </c>
      <c r="D216" s="148">
        <v>85.1275</v>
      </c>
      <c r="E216" s="164">
        <f t="shared" si="24"/>
        <v>0.03650000000000375</v>
      </c>
      <c r="F216" s="165">
        <f t="shared" si="25"/>
        <v>150.48443619873743</v>
      </c>
      <c r="G216" s="166">
        <f t="shared" si="26"/>
        <v>242.54999999999995</v>
      </c>
      <c r="H216" s="135">
        <v>22</v>
      </c>
      <c r="I216" s="168">
        <v>793.06</v>
      </c>
      <c r="J216" s="168">
        <v>550.51</v>
      </c>
    </row>
    <row r="217" spans="1:10" ht="23.25">
      <c r="A217" s="140"/>
      <c r="B217" s="135">
        <v>11</v>
      </c>
      <c r="C217" s="148">
        <v>86.09</v>
      </c>
      <c r="D217" s="148">
        <v>86.1278</v>
      </c>
      <c r="E217" s="164">
        <f t="shared" si="24"/>
        <v>0.037799999999990064</v>
      </c>
      <c r="F217" s="165">
        <f t="shared" si="25"/>
        <v>142.2764227641902</v>
      </c>
      <c r="G217" s="166">
        <f t="shared" si="26"/>
        <v>265.68000000000006</v>
      </c>
      <c r="H217" s="178">
        <v>23</v>
      </c>
      <c r="I217" s="168">
        <v>712.94</v>
      </c>
      <c r="J217" s="168">
        <v>447.26</v>
      </c>
    </row>
    <row r="218" spans="1:10" ht="23.25">
      <c r="A218" s="140"/>
      <c r="B218" s="135">
        <v>12</v>
      </c>
      <c r="C218" s="148">
        <v>84.8367</v>
      </c>
      <c r="D218" s="148">
        <v>84.8776</v>
      </c>
      <c r="E218" s="164">
        <f t="shared" si="24"/>
        <v>0.04090000000000771</v>
      </c>
      <c r="F218" s="165">
        <f t="shared" si="25"/>
        <v>141.4735385679962</v>
      </c>
      <c r="G218" s="166">
        <f t="shared" si="26"/>
        <v>289.1</v>
      </c>
      <c r="H218" s="135">
        <v>24</v>
      </c>
      <c r="I218" s="168">
        <v>846.44</v>
      </c>
      <c r="J218" s="168">
        <v>557.34</v>
      </c>
    </row>
    <row r="219" spans="1:10" ht="23.25">
      <c r="A219" s="140">
        <v>21744</v>
      </c>
      <c r="B219" s="135">
        <v>13</v>
      </c>
      <c r="C219" s="148">
        <v>86.7313</v>
      </c>
      <c r="D219" s="148">
        <v>86.7703</v>
      </c>
      <c r="E219" s="164">
        <f t="shared" si="24"/>
        <v>0.03900000000000148</v>
      </c>
      <c r="F219" s="165">
        <f t="shared" si="25"/>
        <v>128.5262325336194</v>
      </c>
      <c r="G219" s="166">
        <f t="shared" si="26"/>
        <v>303.44000000000005</v>
      </c>
      <c r="H219" s="178">
        <v>25</v>
      </c>
      <c r="I219" s="168">
        <v>655.97</v>
      </c>
      <c r="J219" s="168">
        <v>352.53</v>
      </c>
    </row>
    <row r="220" spans="1:10" ht="23.25">
      <c r="A220" s="140"/>
      <c r="B220" s="135">
        <v>14</v>
      </c>
      <c r="C220" s="148">
        <v>85.9367</v>
      </c>
      <c r="D220" s="148">
        <v>85.9744</v>
      </c>
      <c r="E220" s="164">
        <f t="shared" si="24"/>
        <v>0.037700000000000955</v>
      </c>
      <c r="F220" s="165">
        <f t="shared" si="25"/>
        <v>122.0380681082512</v>
      </c>
      <c r="G220" s="166">
        <f t="shared" si="26"/>
        <v>308.91999999999996</v>
      </c>
      <c r="H220" s="135">
        <v>26</v>
      </c>
      <c r="I220" s="168">
        <v>820.66</v>
      </c>
      <c r="J220" s="168">
        <v>511.74</v>
      </c>
    </row>
    <row r="221" spans="1:10" ht="23.25">
      <c r="A221" s="140"/>
      <c r="B221" s="135">
        <v>15</v>
      </c>
      <c r="C221" s="148">
        <v>87.0033</v>
      </c>
      <c r="D221" s="148">
        <v>87.0364</v>
      </c>
      <c r="E221" s="164">
        <f t="shared" si="24"/>
        <v>0.03310000000000457</v>
      </c>
      <c r="F221" s="165">
        <f t="shared" si="25"/>
        <v>107.39082473559331</v>
      </c>
      <c r="G221" s="166">
        <f t="shared" si="26"/>
        <v>308.21999999999997</v>
      </c>
      <c r="H221" s="178">
        <v>27</v>
      </c>
      <c r="I221" s="168">
        <v>677.31</v>
      </c>
      <c r="J221" s="168">
        <v>369.09</v>
      </c>
    </row>
    <row r="222" spans="1:10" ht="23.25">
      <c r="A222" s="140">
        <v>21756</v>
      </c>
      <c r="B222" s="135">
        <v>16</v>
      </c>
      <c r="C222" s="148">
        <v>86.1368</v>
      </c>
      <c r="D222" s="148">
        <v>86.164</v>
      </c>
      <c r="E222" s="164">
        <f t="shared" si="24"/>
        <v>0.027200000000007662</v>
      </c>
      <c r="F222" s="165">
        <f t="shared" si="25"/>
        <v>111.93876291208552</v>
      </c>
      <c r="G222" s="166">
        <f t="shared" si="26"/>
        <v>242.99</v>
      </c>
      <c r="H222" s="135">
        <v>28</v>
      </c>
      <c r="I222" s="168">
        <v>700.24</v>
      </c>
      <c r="J222" s="168">
        <v>457.25</v>
      </c>
    </row>
    <row r="223" spans="1:10" ht="23.25">
      <c r="A223" s="140"/>
      <c r="B223" s="135">
        <v>17</v>
      </c>
      <c r="C223" s="148">
        <v>87.227</v>
      </c>
      <c r="D223" s="148">
        <v>87.2505</v>
      </c>
      <c r="E223" s="164">
        <f t="shared" si="24"/>
        <v>0.023499999999998522</v>
      </c>
      <c r="F223" s="165">
        <f t="shared" si="25"/>
        <v>99.50038106528295</v>
      </c>
      <c r="G223" s="166">
        <f t="shared" si="26"/>
        <v>236.17999999999995</v>
      </c>
      <c r="H223" s="178">
        <v>29</v>
      </c>
      <c r="I223" s="168">
        <v>801.38</v>
      </c>
      <c r="J223" s="168">
        <v>565.2</v>
      </c>
    </row>
    <row r="224" spans="1:10" ht="23.25">
      <c r="A224" s="140"/>
      <c r="B224" s="135">
        <v>18</v>
      </c>
      <c r="C224" s="148">
        <v>85.1596</v>
      </c>
      <c r="D224" s="148">
        <v>85.1884</v>
      </c>
      <c r="E224" s="164">
        <f t="shared" si="24"/>
        <v>0.028800000000003934</v>
      </c>
      <c r="F224" s="165">
        <f t="shared" si="25"/>
        <v>94.08382607560658</v>
      </c>
      <c r="G224" s="166">
        <f t="shared" si="26"/>
        <v>306.11</v>
      </c>
      <c r="H224" s="135">
        <v>30</v>
      </c>
      <c r="I224" s="168">
        <v>827.75</v>
      </c>
      <c r="J224" s="168">
        <v>521.64</v>
      </c>
    </row>
    <row r="225" spans="1:10" ht="23.25">
      <c r="A225" s="140">
        <v>21763</v>
      </c>
      <c r="B225" s="135">
        <v>10</v>
      </c>
      <c r="C225" s="148">
        <v>85.1162</v>
      </c>
      <c r="D225" s="148">
        <v>85.2723</v>
      </c>
      <c r="E225" s="164">
        <f t="shared" si="24"/>
        <v>0.15609999999999502</v>
      </c>
      <c r="F225" s="165">
        <f t="shared" si="25"/>
        <v>525.8548088259896</v>
      </c>
      <c r="G225" s="166">
        <f t="shared" si="26"/>
        <v>296.85</v>
      </c>
      <c r="H225" s="178">
        <v>31</v>
      </c>
      <c r="I225" s="168">
        <v>846.32</v>
      </c>
      <c r="J225" s="168">
        <v>549.47</v>
      </c>
    </row>
    <row r="226" spans="1:10" ht="23.25">
      <c r="A226" s="140"/>
      <c r="B226" s="135">
        <v>11</v>
      </c>
      <c r="C226" s="148">
        <v>86.0982</v>
      </c>
      <c r="D226" s="148">
        <v>86.2938</v>
      </c>
      <c r="E226" s="164">
        <f t="shared" si="24"/>
        <v>0.19559999999999889</v>
      </c>
      <c r="F226" s="165">
        <f t="shared" si="25"/>
        <v>620.597753664569</v>
      </c>
      <c r="G226" s="166">
        <f t="shared" si="26"/>
        <v>315.18000000000006</v>
      </c>
      <c r="H226" s="135">
        <v>32</v>
      </c>
      <c r="I226" s="168">
        <v>666.32</v>
      </c>
      <c r="J226" s="168">
        <v>351.14</v>
      </c>
    </row>
    <row r="227" spans="1:10" ht="23.25">
      <c r="A227" s="140"/>
      <c r="B227" s="135">
        <v>12</v>
      </c>
      <c r="C227" s="148">
        <v>84.8559</v>
      </c>
      <c r="D227" s="148">
        <v>85.042</v>
      </c>
      <c r="E227" s="164">
        <f t="shared" si="24"/>
        <v>0.18609999999999616</v>
      </c>
      <c r="F227" s="165">
        <f t="shared" si="25"/>
        <v>555.1412463084932</v>
      </c>
      <c r="G227" s="166">
        <f t="shared" si="26"/>
        <v>335.22999999999996</v>
      </c>
      <c r="H227" s="178">
        <v>33</v>
      </c>
      <c r="I227" s="168">
        <v>716.05</v>
      </c>
      <c r="J227" s="168">
        <v>380.82</v>
      </c>
    </row>
    <row r="228" spans="1:10" ht="23.25">
      <c r="A228" s="140">
        <v>21784</v>
      </c>
      <c r="B228" s="135">
        <v>13</v>
      </c>
      <c r="C228" s="148">
        <v>86.7148</v>
      </c>
      <c r="D228" s="148">
        <v>86.7696</v>
      </c>
      <c r="E228" s="164">
        <f t="shared" si="24"/>
        <v>0.05480000000000018</v>
      </c>
      <c r="F228" s="165">
        <f t="shared" si="25"/>
        <v>164.86657239989225</v>
      </c>
      <c r="G228" s="166">
        <f t="shared" si="26"/>
        <v>332.39</v>
      </c>
      <c r="H228" s="135">
        <v>34</v>
      </c>
      <c r="I228" s="168">
        <v>688.53</v>
      </c>
      <c r="J228" s="168">
        <v>356.14</v>
      </c>
    </row>
    <row r="229" spans="1:10" ht="23.25">
      <c r="A229" s="140"/>
      <c r="B229" s="135">
        <v>14</v>
      </c>
      <c r="C229" s="148">
        <v>85.9845</v>
      </c>
      <c r="D229" s="148">
        <v>86.0694</v>
      </c>
      <c r="E229" s="164">
        <f t="shared" si="24"/>
        <v>0.08490000000000464</v>
      </c>
      <c r="F229" s="165">
        <f t="shared" si="25"/>
        <v>230.38723508182852</v>
      </c>
      <c r="G229" s="166">
        <f t="shared" si="26"/>
        <v>368.51000000000005</v>
      </c>
      <c r="H229" s="178">
        <v>35</v>
      </c>
      <c r="I229" s="168">
        <v>679.57</v>
      </c>
      <c r="J229" s="168">
        <v>311.06</v>
      </c>
    </row>
    <row r="230" spans="1:10" ht="23.25">
      <c r="A230" s="140"/>
      <c r="B230" s="135">
        <v>15</v>
      </c>
      <c r="C230" s="148">
        <v>87.016</v>
      </c>
      <c r="D230" s="148">
        <v>87.0622</v>
      </c>
      <c r="E230" s="164">
        <f t="shared" si="24"/>
        <v>0.04619999999999891</v>
      </c>
      <c r="F230" s="165">
        <f t="shared" si="25"/>
        <v>145.6310679611616</v>
      </c>
      <c r="G230" s="166">
        <f t="shared" si="26"/>
        <v>317.24</v>
      </c>
      <c r="H230" s="135">
        <v>36</v>
      </c>
      <c r="I230" s="168">
        <v>678.37</v>
      </c>
      <c r="J230" s="168">
        <v>361.13</v>
      </c>
    </row>
    <row r="231" spans="1:10" ht="23.25">
      <c r="A231" s="140">
        <v>21788</v>
      </c>
      <c r="B231" s="135">
        <v>16</v>
      </c>
      <c r="C231" s="148">
        <v>86.1603</v>
      </c>
      <c r="D231" s="148">
        <v>86.3171</v>
      </c>
      <c r="E231" s="164">
        <f t="shared" si="24"/>
        <v>0.15679999999998984</v>
      </c>
      <c r="F231" s="165">
        <f t="shared" si="25"/>
        <v>431.01789493936025</v>
      </c>
      <c r="G231" s="166">
        <f t="shared" si="26"/>
        <v>363.78999999999996</v>
      </c>
      <c r="H231" s="178">
        <v>37</v>
      </c>
      <c r="I231" s="168">
        <v>634.43</v>
      </c>
      <c r="J231" s="168">
        <v>270.64</v>
      </c>
    </row>
    <row r="232" spans="1:10" ht="23.25">
      <c r="A232" s="140"/>
      <c r="B232" s="135">
        <v>17</v>
      </c>
      <c r="C232" s="148">
        <v>87.2371</v>
      </c>
      <c r="D232" s="148">
        <v>87.3835</v>
      </c>
      <c r="E232" s="164">
        <f t="shared" si="24"/>
        <v>0.14639999999999986</v>
      </c>
      <c r="F232" s="165">
        <f t="shared" si="25"/>
        <v>455.79078455790733</v>
      </c>
      <c r="G232" s="166">
        <f t="shared" si="26"/>
        <v>321.20000000000005</v>
      </c>
      <c r="H232" s="135">
        <v>38</v>
      </c>
      <c r="I232" s="168">
        <v>813.98</v>
      </c>
      <c r="J232" s="168">
        <v>492.78</v>
      </c>
    </row>
    <row r="233" spans="1:10" ht="23.25">
      <c r="A233" s="140"/>
      <c r="B233" s="135">
        <v>18</v>
      </c>
      <c r="C233" s="148">
        <v>85.1735</v>
      </c>
      <c r="D233" s="148">
        <v>85.3147</v>
      </c>
      <c r="E233" s="164">
        <f t="shared" si="24"/>
        <v>0.14119999999999777</v>
      </c>
      <c r="F233" s="165">
        <f t="shared" si="25"/>
        <v>502.2230126267038</v>
      </c>
      <c r="G233" s="166">
        <f t="shared" si="26"/>
        <v>281.15</v>
      </c>
      <c r="H233" s="178">
        <v>39</v>
      </c>
      <c r="I233" s="168">
        <v>817.88</v>
      </c>
      <c r="J233" s="168">
        <v>536.73</v>
      </c>
    </row>
    <row r="234" spans="1:10" ht="23.25">
      <c r="A234" s="140">
        <v>21799</v>
      </c>
      <c r="B234" s="135">
        <v>10</v>
      </c>
      <c r="C234" s="148">
        <v>85.0432</v>
      </c>
      <c r="D234" s="148">
        <v>85.0656</v>
      </c>
      <c r="E234" s="164">
        <f t="shared" si="24"/>
        <v>0.02240000000000464</v>
      </c>
      <c r="F234" s="165">
        <f t="shared" si="25"/>
        <v>66.67261957914289</v>
      </c>
      <c r="G234" s="166">
        <f t="shared" si="26"/>
        <v>335.97</v>
      </c>
      <c r="H234" s="135">
        <v>40</v>
      </c>
      <c r="I234" s="168">
        <v>737.69</v>
      </c>
      <c r="J234" s="168">
        <v>401.72</v>
      </c>
    </row>
    <row r="235" spans="1:10" ht="23.25">
      <c r="A235" s="140"/>
      <c r="B235" s="135">
        <v>11</v>
      </c>
      <c r="C235" s="148">
        <v>86.0626</v>
      </c>
      <c r="D235" s="148">
        <v>86.0842</v>
      </c>
      <c r="E235" s="164">
        <f t="shared" si="24"/>
        <v>0.021599999999992292</v>
      </c>
      <c r="F235" s="165">
        <f t="shared" si="25"/>
        <v>65.57377049177985</v>
      </c>
      <c r="G235" s="166">
        <f t="shared" si="26"/>
        <v>329.4000000000001</v>
      </c>
      <c r="H235" s="178">
        <v>41</v>
      </c>
      <c r="I235" s="168">
        <v>881.7</v>
      </c>
      <c r="J235" s="168">
        <v>552.3</v>
      </c>
    </row>
    <row r="236" spans="1:10" ht="23.25">
      <c r="A236" s="140"/>
      <c r="B236" s="135">
        <v>12</v>
      </c>
      <c r="C236" s="148">
        <v>84.851</v>
      </c>
      <c r="D236" s="148">
        <v>84.8723</v>
      </c>
      <c r="E236" s="164">
        <f t="shared" si="24"/>
        <v>0.021299999999996544</v>
      </c>
      <c r="F236" s="165">
        <f t="shared" si="25"/>
        <v>55.623743242881325</v>
      </c>
      <c r="G236" s="166">
        <f t="shared" si="26"/>
        <v>382.92999999999995</v>
      </c>
      <c r="H236" s="135">
        <v>42</v>
      </c>
      <c r="I236" s="168">
        <v>749.04</v>
      </c>
      <c r="J236" s="168">
        <v>366.11</v>
      </c>
    </row>
    <row r="237" spans="1:10" ht="23.25">
      <c r="A237" s="140">
        <v>21815</v>
      </c>
      <c r="B237" s="135">
        <v>13</v>
      </c>
      <c r="C237" s="148">
        <v>86.7254</v>
      </c>
      <c r="D237" s="148">
        <v>86.8057</v>
      </c>
      <c r="E237" s="164">
        <f t="shared" si="24"/>
        <v>0.08030000000000825</v>
      </c>
      <c r="F237" s="165">
        <f t="shared" si="25"/>
        <v>307.3213670634477</v>
      </c>
      <c r="G237" s="166">
        <f t="shared" si="26"/>
        <v>261.28999999999996</v>
      </c>
      <c r="H237" s="178">
        <v>43</v>
      </c>
      <c r="I237" s="168">
        <v>814.18</v>
      </c>
      <c r="J237" s="168">
        <v>552.89</v>
      </c>
    </row>
    <row r="238" spans="1:10" ht="23.25">
      <c r="A238" s="140"/>
      <c r="B238" s="135">
        <v>14</v>
      </c>
      <c r="C238" s="148">
        <v>85.923</v>
      </c>
      <c r="D238" s="148">
        <v>86.0107</v>
      </c>
      <c r="E238" s="164">
        <f t="shared" si="24"/>
        <v>0.08769999999999811</v>
      </c>
      <c r="F238" s="165">
        <f t="shared" si="25"/>
        <v>282.78463869989395</v>
      </c>
      <c r="G238" s="166">
        <f t="shared" si="26"/>
        <v>310.13</v>
      </c>
      <c r="H238" s="135">
        <v>44</v>
      </c>
      <c r="I238" s="168">
        <v>673.62</v>
      </c>
      <c r="J238" s="168">
        <v>363.49</v>
      </c>
    </row>
    <row r="239" spans="1:10" ht="23.25">
      <c r="A239" s="140"/>
      <c r="B239" s="135">
        <v>15</v>
      </c>
      <c r="C239" s="148">
        <v>86.9651</v>
      </c>
      <c r="D239" s="148">
        <v>87.0617</v>
      </c>
      <c r="E239" s="164">
        <f t="shared" si="24"/>
        <v>0.09659999999999513</v>
      </c>
      <c r="F239" s="165">
        <f t="shared" si="25"/>
        <v>351.3877268924199</v>
      </c>
      <c r="G239" s="166">
        <f t="shared" si="26"/>
        <v>274.90999999999997</v>
      </c>
      <c r="H239" s="178">
        <v>45</v>
      </c>
      <c r="I239" s="168">
        <v>890.14</v>
      </c>
      <c r="J239" s="168">
        <v>615.23</v>
      </c>
    </row>
    <row r="240" spans="1:10" ht="23.25">
      <c r="A240" s="140">
        <v>21820</v>
      </c>
      <c r="B240" s="135">
        <v>16</v>
      </c>
      <c r="C240" s="148">
        <v>86.137</v>
      </c>
      <c r="D240" s="148">
        <v>86.2259</v>
      </c>
      <c r="E240" s="164">
        <f t="shared" si="24"/>
        <v>0.08889999999999532</v>
      </c>
      <c r="F240" s="165">
        <f t="shared" si="25"/>
        <v>344.38676687067226</v>
      </c>
      <c r="G240" s="166">
        <f t="shared" si="26"/>
        <v>258.13999999999993</v>
      </c>
      <c r="H240" s="135">
        <v>46</v>
      </c>
      <c r="I240" s="168">
        <v>653.43</v>
      </c>
      <c r="J240" s="168">
        <v>395.29</v>
      </c>
    </row>
    <row r="241" spans="1:10" ht="23.25">
      <c r="A241" s="140"/>
      <c r="B241" s="135">
        <v>17</v>
      </c>
      <c r="C241" s="148">
        <v>87.1936</v>
      </c>
      <c r="D241" s="148">
        <v>87.2926</v>
      </c>
      <c r="E241" s="164">
        <f t="shared" si="24"/>
        <v>0.09899999999998954</v>
      </c>
      <c r="F241" s="165">
        <f t="shared" si="25"/>
        <v>355.83351304719116</v>
      </c>
      <c r="G241" s="166">
        <f t="shared" si="26"/>
        <v>278.22</v>
      </c>
      <c r="H241" s="178">
        <v>47</v>
      </c>
      <c r="I241" s="168">
        <v>636.74</v>
      </c>
      <c r="J241" s="168">
        <v>358.52</v>
      </c>
    </row>
    <row r="242" spans="1:10" ht="23.25">
      <c r="A242" s="140"/>
      <c r="B242" s="135">
        <v>18</v>
      </c>
      <c r="C242" s="148">
        <v>85.147</v>
      </c>
      <c r="D242" s="148">
        <v>85.2405</v>
      </c>
      <c r="E242" s="164">
        <f t="shared" si="24"/>
        <v>0.0934999999999917</v>
      </c>
      <c r="F242" s="165">
        <f t="shared" si="25"/>
        <v>358.8838137642179</v>
      </c>
      <c r="G242" s="166">
        <f t="shared" si="26"/>
        <v>260.53000000000003</v>
      </c>
      <c r="H242" s="135">
        <v>48</v>
      </c>
      <c r="I242" s="168">
        <v>674.82</v>
      </c>
      <c r="J242" s="168">
        <v>414.29</v>
      </c>
    </row>
    <row r="243" spans="1:10" ht="23.25">
      <c r="A243" s="140">
        <v>21829</v>
      </c>
      <c r="B243" s="135">
        <v>28</v>
      </c>
      <c r="C243" s="148">
        <v>87.2045</v>
      </c>
      <c r="D243" s="148">
        <v>87.2538</v>
      </c>
      <c r="E243" s="164">
        <f t="shared" si="24"/>
        <v>0.04930000000000234</v>
      </c>
      <c r="F243" s="165">
        <f t="shared" si="25"/>
        <v>151.64098305189736</v>
      </c>
      <c r="G243" s="166">
        <f t="shared" si="26"/>
        <v>325.10999999999996</v>
      </c>
      <c r="H243" s="178">
        <v>49</v>
      </c>
      <c r="I243" s="168">
        <v>698.29</v>
      </c>
      <c r="J243" s="168">
        <v>373.18</v>
      </c>
    </row>
    <row r="244" spans="1:10" ht="23.25">
      <c r="A244" s="140"/>
      <c r="B244" s="135">
        <v>29</v>
      </c>
      <c r="C244" s="148">
        <v>85.2358</v>
      </c>
      <c r="D244" s="148">
        <v>85.277</v>
      </c>
      <c r="E244" s="164">
        <f t="shared" si="24"/>
        <v>0.041200000000003456</v>
      </c>
      <c r="F244" s="165">
        <f t="shared" si="25"/>
        <v>143.17984361426048</v>
      </c>
      <c r="G244" s="166">
        <f t="shared" si="26"/>
        <v>287.75</v>
      </c>
      <c r="H244" s="135">
        <v>50</v>
      </c>
      <c r="I244" s="168">
        <v>824.2</v>
      </c>
      <c r="J244" s="168">
        <v>536.45</v>
      </c>
    </row>
    <row r="245" spans="1:10" ht="23.25">
      <c r="A245" s="140"/>
      <c r="B245" s="135">
        <v>30</v>
      </c>
      <c r="C245" s="148">
        <v>84.9805</v>
      </c>
      <c r="D245" s="148">
        <v>85.0192</v>
      </c>
      <c r="E245" s="164">
        <f t="shared" si="24"/>
        <v>0.03869999999999152</v>
      </c>
      <c r="F245" s="165">
        <f t="shared" si="25"/>
        <v>141.71152367348316</v>
      </c>
      <c r="G245" s="166">
        <f t="shared" si="26"/>
        <v>273.09000000000003</v>
      </c>
      <c r="H245" s="178">
        <v>51</v>
      </c>
      <c r="I245" s="168">
        <v>826.07</v>
      </c>
      <c r="J245" s="168">
        <v>552.98</v>
      </c>
    </row>
    <row r="246" spans="1:10" ht="23.25">
      <c r="A246" s="140">
        <v>21840</v>
      </c>
      <c r="B246" s="135">
        <v>31</v>
      </c>
      <c r="C246" s="148">
        <v>84.9039</v>
      </c>
      <c r="D246" s="148">
        <v>84.9265</v>
      </c>
      <c r="E246" s="164">
        <f t="shared" si="24"/>
        <v>0.022600000000011278</v>
      </c>
      <c r="F246" s="165">
        <f t="shared" si="25"/>
        <v>65.89497623702154</v>
      </c>
      <c r="G246" s="166">
        <f t="shared" si="26"/>
        <v>342.97</v>
      </c>
      <c r="H246" s="135">
        <v>52</v>
      </c>
      <c r="I246" s="168">
        <v>706.58</v>
      </c>
      <c r="J246" s="168">
        <v>363.61</v>
      </c>
    </row>
    <row r="247" spans="1:10" ht="23.25">
      <c r="A247" s="140"/>
      <c r="B247" s="135">
        <v>32</v>
      </c>
      <c r="C247" s="148">
        <v>85.0103</v>
      </c>
      <c r="D247" s="148">
        <v>85.0274</v>
      </c>
      <c r="E247" s="164">
        <f t="shared" si="24"/>
        <v>0.017099999999999227</v>
      </c>
      <c r="F247" s="165">
        <f t="shared" si="25"/>
        <v>54.46380227410016</v>
      </c>
      <c r="G247" s="166">
        <f t="shared" si="26"/>
        <v>313.97</v>
      </c>
      <c r="H247" s="178">
        <v>53</v>
      </c>
      <c r="I247" s="168">
        <v>735.96</v>
      </c>
      <c r="J247" s="168">
        <v>421.99</v>
      </c>
    </row>
    <row r="248" spans="1:10" ht="23.25">
      <c r="A248" s="140"/>
      <c r="B248" s="135">
        <v>33</v>
      </c>
      <c r="C248" s="148">
        <v>85.9802</v>
      </c>
      <c r="D248" s="148">
        <v>86.0012</v>
      </c>
      <c r="E248" s="164">
        <f t="shared" si="24"/>
        <v>0.021000000000000796</v>
      </c>
      <c r="F248" s="165">
        <f t="shared" si="25"/>
        <v>66.22725409190072</v>
      </c>
      <c r="G248" s="166">
        <f t="shared" si="26"/>
        <v>317.09</v>
      </c>
      <c r="H248" s="135">
        <v>54</v>
      </c>
      <c r="I248" s="168">
        <v>801.76</v>
      </c>
      <c r="J248" s="168">
        <v>484.67</v>
      </c>
    </row>
    <row r="249" spans="1:10" ht="23.25">
      <c r="A249" s="140">
        <v>21849</v>
      </c>
      <c r="B249" s="135">
        <v>34</v>
      </c>
      <c r="C249" s="148">
        <v>83.7241</v>
      </c>
      <c r="D249" s="148">
        <v>83.7731</v>
      </c>
      <c r="E249" s="164">
        <f t="shared" si="24"/>
        <v>0.04899999999999238</v>
      </c>
      <c r="F249" s="165">
        <f t="shared" si="25"/>
        <v>167.10432084027002</v>
      </c>
      <c r="G249" s="166">
        <f t="shared" si="26"/>
        <v>293.23</v>
      </c>
      <c r="H249" s="178">
        <v>55</v>
      </c>
      <c r="I249" s="168">
        <v>823.1</v>
      </c>
      <c r="J249" s="168">
        <v>529.87</v>
      </c>
    </row>
    <row r="250" spans="1:10" ht="23.25">
      <c r="A250" s="140"/>
      <c r="B250" s="135">
        <v>35</v>
      </c>
      <c r="C250" s="148">
        <v>84.992</v>
      </c>
      <c r="D250" s="148">
        <v>85.0444</v>
      </c>
      <c r="E250" s="164">
        <f t="shared" si="24"/>
        <v>0.052399999999991564</v>
      </c>
      <c r="F250" s="165">
        <f t="shared" si="25"/>
        <v>172.42513984860668</v>
      </c>
      <c r="G250" s="166">
        <f t="shared" si="26"/>
        <v>303.9</v>
      </c>
      <c r="H250" s="135">
        <v>56</v>
      </c>
      <c r="I250" s="168">
        <v>854.51</v>
      </c>
      <c r="J250" s="168">
        <v>550.61</v>
      </c>
    </row>
    <row r="251" spans="1:10" ht="23.25">
      <c r="A251" s="140"/>
      <c r="B251" s="135">
        <v>36</v>
      </c>
      <c r="C251" s="148">
        <v>84.567</v>
      </c>
      <c r="D251" s="148">
        <v>84.6172</v>
      </c>
      <c r="E251" s="164">
        <f t="shared" si="24"/>
        <v>0.0502000000000038</v>
      </c>
      <c r="F251" s="165">
        <f t="shared" si="25"/>
        <v>156.71828171829358</v>
      </c>
      <c r="G251" s="166">
        <f t="shared" si="26"/>
        <v>320.32</v>
      </c>
      <c r="H251" s="178">
        <v>57</v>
      </c>
      <c r="I251" s="168">
        <v>830.14</v>
      </c>
      <c r="J251" s="168">
        <v>509.82</v>
      </c>
    </row>
    <row r="252" spans="1:10" ht="23.25">
      <c r="A252" s="140">
        <v>21863</v>
      </c>
      <c r="B252" s="135">
        <v>10</v>
      </c>
      <c r="C252" s="148">
        <v>85.1238</v>
      </c>
      <c r="D252" s="148">
        <v>85.1293</v>
      </c>
      <c r="E252" s="164">
        <f t="shared" si="24"/>
        <v>0.00549999999999784</v>
      </c>
      <c r="F252" s="165">
        <f t="shared" si="25"/>
        <v>25.402983695893216</v>
      </c>
      <c r="G252" s="166">
        <f t="shared" si="26"/>
        <v>216.51</v>
      </c>
      <c r="H252" s="135">
        <v>58</v>
      </c>
      <c r="I252" s="168">
        <v>790.3</v>
      </c>
      <c r="J252" s="168">
        <v>573.79</v>
      </c>
    </row>
    <row r="253" spans="1:10" ht="23.25">
      <c r="A253" s="140"/>
      <c r="B253" s="135">
        <v>11</v>
      </c>
      <c r="C253" s="148">
        <v>86.1232</v>
      </c>
      <c r="D253" s="148">
        <v>86.129</v>
      </c>
      <c r="E253" s="164">
        <f t="shared" si="24"/>
        <v>0.005800000000007799</v>
      </c>
      <c r="F253" s="165">
        <f t="shared" si="25"/>
        <v>25.387376346002807</v>
      </c>
      <c r="G253" s="166">
        <f t="shared" si="26"/>
        <v>228.45999999999992</v>
      </c>
      <c r="H253" s="178">
        <v>59</v>
      </c>
      <c r="I253" s="168">
        <v>806.78</v>
      </c>
      <c r="J253" s="168">
        <v>578.32</v>
      </c>
    </row>
    <row r="254" spans="1:10" ht="23.25">
      <c r="A254" s="140"/>
      <c r="B254" s="135">
        <v>12</v>
      </c>
      <c r="C254" s="148">
        <v>84.8676</v>
      </c>
      <c r="D254" s="148">
        <v>84.8763</v>
      </c>
      <c r="E254" s="164">
        <f t="shared" si="24"/>
        <v>0.008700000000004593</v>
      </c>
      <c r="F254" s="165">
        <f t="shared" si="25"/>
        <v>32.02061096799629</v>
      </c>
      <c r="G254" s="166">
        <f t="shared" si="26"/>
        <v>271.70000000000005</v>
      </c>
      <c r="H254" s="135">
        <v>60</v>
      </c>
      <c r="I254" s="168">
        <v>744.83</v>
      </c>
      <c r="J254" s="168">
        <v>473.13</v>
      </c>
    </row>
    <row r="255" spans="1:10" ht="23.25">
      <c r="A255" s="140">
        <v>21865</v>
      </c>
      <c r="B255" s="135">
        <v>13</v>
      </c>
      <c r="C255" s="148">
        <v>86.7584</v>
      </c>
      <c r="D255" s="148">
        <v>87.2369</v>
      </c>
      <c r="E255" s="164">
        <f aca="true" t="shared" si="27" ref="E255:E266">D255-C255</f>
        <v>0.478500000000011</v>
      </c>
      <c r="F255" s="165">
        <f aca="true" t="shared" si="28" ref="F255:F266">((10^6)*E255/G255)</f>
        <v>1736.968200958367</v>
      </c>
      <c r="G255" s="166">
        <f aca="true" t="shared" si="29" ref="G255:G389">I255-J255</f>
        <v>275.48</v>
      </c>
      <c r="H255" s="178">
        <v>61</v>
      </c>
      <c r="I255" s="168">
        <v>740.12</v>
      </c>
      <c r="J255" s="168">
        <v>464.64</v>
      </c>
    </row>
    <row r="256" spans="1:10" ht="23.25">
      <c r="A256" s="140"/>
      <c r="B256" s="135">
        <v>14</v>
      </c>
      <c r="C256" s="148">
        <v>85.9447</v>
      </c>
      <c r="D256" s="148">
        <v>86.4802</v>
      </c>
      <c r="E256" s="164">
        <f t="shared" si="27"/>
        <v>0.535499999999999</v>
      </c>
      <c r="F256" s="165">
        <f t="shared" si="28"/>
        <v>1825.091169353461</v>
      </c>
      <c r="G256" s="166">
        <f t="shared" si="29"/>
        <v>293.40999999999997</v>
      </c>
      <c r="H256" s="135">
        <v>62</v>
      </c>
      <c r="I256" s="168">
        <v>665.9</v>
      </c>
      <c r="J256" s="168">
        <v>372.49</v>
      </c>
    </row>
    <row r="257" spans="1:10" ht="23.25">
      <c r="A257" s="140"/>
      <c r="B257" s="135">
        <v>15</v>
      </c>
      <c r="C257" s="148">
        <v>87.0003</v>
      </c>
      <c r="D257" s="148">
        <v>87.4743</v>
      </c>
      <c r="E257" s="164">
        <f t="shared" si="27"/>
        <v>0.47400000000000375</v>
      </c>
      <c r="F257" s="165">
        <f t="shared" si="28"/>
        <v>1849.1066552235463</v>
      </c>
      <c r="G257" s="166">
        <f t="shared" si="29"/>
        <v>256.3399999999999</v>
      </c>
      <c r="H257" s="178">
        <v>63</v>
      </c>
      <c r="I257" s="168">
        <v>811.28</v>
      </c>
      <c r="J257" s="168">
        <v>554.94</v>
      </c>
    </row>
    <row r="258" spans="1:10" ht="23.25">
      <c r="A258" s="140">
        <v>21876</v>
      </c>
      <c r="B258" s="135">
        <v>16</v>
      </c>
      <c r="C258" s="148">
        <v>86.1503</v>
      </c>
      <c r="D258" s="148">
        <v>86.1713</v>
      </c>
      <c r="E258" s="164">
        <f t="shared" si="27"/>
        <v>0.021000000000000796</v>
      </c>
      <c r="F258" s="165">
        <f t="shared" si="28"/>
        <v>75.2148997134699</v>
      </c>
      <c r="G258" s="166">
        <f t="shared" si="29"/>
        <v>279.2</v>
      </c>
      <c r="H258" s="135">
        <v>64</v>
      </c>
      <c r="I258" s="168">
        <v>674.5</v>
      </c>
      <c r="J258" s="168">
        <v>395.3</v>
      </c>
    </row>
    <row r="259" spans="1:10" ht="23.25">
      <c r="A259" s="140"/>
      <c r="B259" s="135">
        <v>17</v>
      </c>
      <c r="C259" s="148">
        <v>87.2394</v>
      </c>
      <c r="D259" s="148">
        <v>87.2565</v>
      </c>
      <c r="E259" s="164">
        <f t="shared" si="27"/>
        <v>0.017099999999999227</v>
      </c>
      <c r="F259" s="165">
        <f t="shared" si="28"/>
        <v>54.89919095928866</v>
      </c>
      <c r="G259" s="166">
        <f t="shared" si="29"/>
        <v>311.47999999999996</v>
      </c>
      <c r="H259" s="178">
        <v>65</v>
      </c>
      <c r="I259" s="168">
        <v>703.31</v>
      </c>
      <c r="J259" s="168">
        <v>391.83</v>
      </c>
    </row>
    <row r="260" spans="1:10" ht="23.25">
      <c r="A260" s="140"/>
      <c r="B260" s="135">
        <v>18</v>
      </c>
      <c r="C260" s="148">
        <v>85.1858</v>
      </c>
      <c r="D260" s="148">
        <v>85.2008</v>
      </c>
      <c r="E260" s="164">
        <f t="shared" si="27"/>
        <v>0.015000000000000568</v>
      </c>
      <c r="F260" s="165">
        <f t="shared" si="28"/>
        <v>52.264808362371326</v>
      </c>
      <c r="G260" s="166">
        <f t="shared" si="29"/>
        <v>286.99999999999994</v>
      </c>
      <c r="H260" s="135">
        <v>66</v>
      </c>
      <c r="I260" s="168">
        <v>796.8</v>
      </c>
      <c r="J260" s="168">
        <v>509.8</v>
      </c>
    </row>
    <row r="261" spans="1:10" ht="23.25">
      <c r="A261" s="140">
        <v>21897</v>
      </c>
      <c r="B261" s="135">
        <v>25</v>
      </c>
      <c r="C261" s="148">
        <v>87.0567</v>
      </c>
      <c r="D261" s="148">
        <v>87.0674</v>
      </c>
      <c r="E261" s="164">
        <f t="shared" si="27"/>
        <v>0.010699999999999932</v>
      </c>
      <c r="F261" s="165">
        <f t="shared" si="28"/>
        <v>36.51254052209497</v>
      </c>
      <c r="G261" s="166">
        <f t="shared" si="29"/>
        <v>293.04999999999995</v>
      </c>
      <c r="H261" s="178">
        <v>67</v>
      </c>
      <c r="I261" s="168">
        <v>650.68</v>
      </c>
      <c r="J261" s="168">
        <v>357.63</v>
      </c>
    </row>
    <row r="262" spans="1:10" ht="23.25">
      <c r="A262" s="140"/>
      <c r="B262" s="135">
        <v>26</v>
      </c>
      <c r="C262" s="148">
        <v>85.7961</v>
      </c>
      <c r="D262" s="148">
        <v>85.8055</v>
      </c>
      <c r="E262" s="164">
        <f t="shared" si="27"/>
        <v>0.009399999999999409</v>
      </c>
      <c r="F262" s="165">
        <f t="shared" si="28"/>
        <v>34.15821795849924</v>
      </c>
      <c r="G262" s="166">
        <f t="shared" si="29"/>
        <v>275.19000000000005</v>
      </c>
      <c r="H262" s="135">
        <v>68</v>
      </c>
      <c r="I262" s="168">
        <v>775.95</v>
      </c>
      <c r="J262" s="168">
        <v>500.76</v>
      </c>
    </row>
    <row r="263" spans="1:10" ht="23.25">
      <c r="A263" s="140"/>
      <c r="B263" s="135">
        <v>27</v>
      </c>
      <c r="C263" s="148">
        <v>86.3321</v>
      </c>
      <c r="D263" s="148">
        <v>86.344</v>
      </c>
      <c r="E263" s="164">
        <f t="shared" si="27"/>
        <v>0.011899999999997135</v>
      </c>
      <c r="F263" s="165">
        <f t="shared" si="28"/>
        <v>38.18386009946136</v>
      </c>
      <c r="G263" s="166">
        <f t="shared" si="29"/>
        <v>311.65000000000003</v>
      </c>
      <c r="H263" s="178">
        <v>69</v>
      </c>
      <c r="I263" s="168">
        <v>689.61</v>
      </c>
      <c r="J263" s="168">
        <v>377.96</v>
      </c>
    </row>
    <row r="264" spans="1:10" ht="23.25">
      <c r="A264" s="140">
        <v>21905</v>
      </c>
      <c r="B264" s="135">
        <v>28</v>
      </c>
      <c r="C264" s="148">
        <v>87.2001</v>
      </c>
      <c r="D264" s="148">
        <v>87.2133</v>
      </c>
      <c r="E264" s="164">
        <f t="shared" si="27"/>
        <v>0.013199999999997658</v>
      </c>
      <c r="F264" s="165">
        <f t="shared" si="28"/>
        <v>37.32820541823895</v>
      </c>
      <c r="G264" s="166">
        <f t="shared" si="29"/>
        <v>353.62</v>
      </c>
      <c r="H264" s="135">
        <v>70</v>
      </c>
      <c r="I264" s="168">
        <v>653.22</v>
      </c>
      <c r="J264" s="168">
        <v>299.6</v>
      </c>
    </row>
    <row r="265" spans="1:10" ht="23.25">
      <c r="A265" s="140"/>
      <c r="B265" s="135">
        <v>29</v>
      </c>
      <c r="C265" s="148">
        <v>85.2227</v>
      </c>
      <c r="D265" s="148">
        <v>85.226</v>
      </c>
      <c r="E265" s="164">
        <f t="shared" si="27"/>
        <v>0.003299999999995862</v>
      </c>
      <c r="F265" s="165">
        <f t="shared" si="28"/>
        <v>10.967827705383748</v>
      </c>
      <c r="G265" s="166">
        <f t="shared" si="29"/>
        <v>300.88</v>
      </c>
      <c r="H265" s="178">
        <v>71</v>
      </c>
      <c r="I265" s="168">
        <v>810.64</v>
      </c>
      <c r="J265" s="168">
        <v>509.76</v>
      </c>
    </row>
    <row r="266" spans="1:10" ht="23.25">
      <c r="A266" s="140"/>
      <c r="B266" s="135">
        <v>30</v>
      </c>
      <c r="C266" s="148">
        <v>84.9504</v>
      </c>
      <c r="D266" s="148">
        <v>84.9584</v>
      </c>
      <c r="E266" s="164">
        <f t="shared" si="27"/>
        <v>0.007999999999995566</v>
      </c>
      <c r="F266" s="165">
        <f t="shared" si="28"/>
        <v>23.5814296241579</v>
      </c>
      <c r="G266" s="166">
        <f t="shared" si="29"/>
        <v>339.24999999999994</v>
      </c>
      <c r="H266" s="135">
        <v>72</v>
      </c>
      <c r="I266" s="168">
        <v>712.43</v>
      </c>
      <c r="J266" s="168">
        <v>373.18</v>
      </c>
    </row>
    <row r="267" spans="1:10" ht="23.25">
      <c r="A267" s="140">
        <v>21919</v>
      </c>
      <c r="B267" s="135">
        <v>25</v>
      </c>
      <c r="C267" s="148">
        <v>87.0054</v>
      </c>
      <c r="D267" s="148">
        <v>87.0147</v>
      </c>
      <c r="E267" s="164">
        <f aca="true" t="shared" si="30" ref="E267:E521">D267-C267</f>
        <v>0.0093000000000103</v>
      </c>
      <c r="F267" s="165">
        <f aca="true" t="shared" si="31" ref="F267:F389">((10^6)*E267/G267)</f>
        <v>37.84795702429716</v>
      </c>
      <c r="G267" s="134">
        <f t="shared" si="29"/>
        <v>245.72000000000003</v>
      </c>
      <c r="H267" s="135">
        <v>73</v>
      </c>
      <c r="I267" s="134">
        <v>800.22</v>
      </c>
      <c r="J267" s="134">
        <v>554.5</v>
      </c>
    </row>
    <row r="268" spans="1:10" ht="23.25">
      <c r="A268" s="140"/>
      <c r="B268" s="135">
        <v>26</v>
      </c>
      <c r="C268" s="148">
        <v>85.7759</v>
      </c>
      <c r="D268" s="148">
        <v>85.7824</v>
      </c>
      <c r="E268" s="164">
        <f t="shared" si="30"/>
        <v>0.006500000000002615</v>
      </c>
      <c r="F268" s="165">
        <f t="shared" si="31"/>
        <v>29.074968688506964</v>
      </c>
      <c r="G268" s="134">
        <f t="shared" si="29"/>
        <v>223.55999999999995</v>
      </c>
      <c r="H268" s="135">
        <v>74</v>
      </c>
      <c r="I268" s="134">
        <v>783.56</v>
      </c>
      <c r="J268" s="134">
        <v>560</v>
      </c>
    </row>
    <row r="269" spans="1:10" ht="23.25">
      <c r="A269" s="140"/>
      <c r="B269" s="135">
        <v>27</v>
      </c>
      <c r="C269" s="195" t="s">
        <v>201</v>
      </c>
      <c r="D269" s="148">
        <v>86.2736</v>
      </c>
      <c r="E269" s="164" t="e">
        <f t="shared" si="30"/>
        <v>#VALUE!</v>
      </c>
      <c r="F269" s="165" t="e">
        <f t="shared" si="31"/>
        <v>#VALUE!</v>
      </c>
      <c r="G269" s="134">
        <f t="shared" si="29"/>
        <v>279.40999999999997</v>
      </c>
      <c r="H269" s="135">
        <v>75</v>
      </c>
      <c r="I269" s="134">
        <v>783.42</v>
      </c>
      <c r="J269" s="134">
        <v>504.01</v>
      </c>
    </row>
    <row r="270" spans="1:10" ht="23.25">
      <c r="A270" s="140">
        <v>21931</v>
      </c>
      <c r="B270" s="135">
        <v>28</v>
      </c>
      <c r="C270" s="148">
        <v>87.1583</v>
      </c>
      <c r="D270" s="148">
        <v>87.1683</v>
      </c>
      <c r="E270" s="164">
        <f t="shared" si="30"/>
        <v>0.010000000000005116</v>
      </c>
      <c r="F270" s="165">
        <f t="shared" si="31"/>
        <v>32.34989648034781</v>
      </c>
      <c r="G270" s="134">
        <f t="shared" si="29"/>
        <v>309.12</v>
      </c>
      <c r="H270" s="135">
        <v>76</v>
      </c>
      <c r="I270" s="134">
        <v>608.49</v>
      </c>
      <c r="J270" s="134">
        <v>299.37</v>
      </c>
    </row>
    <row r="271" spans="1:10" ht="23.25">
      <c r="A271" s="140"/>
      <c r="B271" s="135">
        <v>29</v>
      </c>
      <c r="C271" s="148">
        <v>85.1807</v>
      </c>
      <c r="D271" s="148">
        <v>85.1868</v>
      </c>
      <c r="E271" s="164">
        <f t="shared" si="30"/>
        <v>0.006100000000003547</v>
      </c>
      <c r="F271" s="165">
        <f t="shared" si="31"/>
        <v>23.26557076930298</v>
      </c>
      <c r="G271" s="134">
        <f t="shared" si="29"/>
        <v>262.18999999999994</v>
      </c>
      <c r="H271" s="135">
        <v>77</v>
      </c>
      <c r="I271" s="134">
        <v>817.03</v>
      </c>
      <c r="J271" s="134">
        <v>554.84</v>
      </c>
    </row>
    <row r="272" spans="1:10" ht="23.25">
      <c r="A272" s="140"/>
      <c r="B272" s="135">
        <v>30</v>
      </c>
      <c r="C272" s="148">
        <v>84.9398</v>
      </c>
      <c r="D272" s="148">
        <v>84.9563</v>
      </c>
      <c r="E272" s="164">
        <f t="shared" si="30"/>
        <v>0.01649999999999352</v>
      </c>
      <c r="F272" s="165">
        <f t="shared" si="31"/>
        <v>59.54099307157015</v>
      </c>
      <c r="G272" s="134">
        <f t="shared" si="29"/>
        <v>277.12</v>
      </c>
      <c r="H272" s="135">
        <v>78</v>
      </c>
      <c r="I272" s="134">
        <v>820.21</v>
      </c>
      <c r="J272" s="134">
        <v>543.09</v>
      </c>
    </row>
    <row r="273" spans="1:10" ht="23.25">
      <c r="A273" s="140">
        <v>21939</v>
      </c>
      <c r="B273" s="135">
        <v>31</v>
      </c>
      <c r="C273" s="148">
        <v>84.8331</v>
      </c>
      <c r="D273" s="148">
        <v>84.8426</v>
      </c>
      <c r="E273" s="164">
        <f t="shared" si="30"/>
        <v>0.009500000000002728</v>
      </c>
      <c r="F273" s="165">
        <f t="shared" si="31"/>
        <v>28.234315094964572</v>
      </c>
      <c r="G273" s="134">
        <f t="shared" si="29"/>
        <v>336.46999999999997</v>
      </c>
      <c r="H273" s="135">
        <v>79</v>
      </c>
      <c r="I273" s="134">
        <v>705.89</v>
      </c>
      <c r="J273" s="134">
        <v>369.42</v>
      </c>
    </row>
    <row r="274" spans="1:10" ht="23.25">
      <c r="A274" s="140"/>
      <c r="B274" s="135">
        <v>32</v>
      </c>
      <c r="C274" s="148">
        <v>84.984</v>
      </c>
      <c r="D274" s="148">
        <v>84.988</v>
      </c>
      <c r="E274" s="164">
        <f t="shared" si="30"/>
        <v>0.0040000000000048885</v>
      </c>
      <c r="F274" s="165">
        <f t="shared" si="31"/>
        <v>17.041581458780207</v>
      </c>
      <c r="G274" s="134">
        <f t="shared" si="29"/>
        <v>234.7199999999999</v>
      </c>
      <c r="H274" s="135">
        <v>80</v>
      </c>
      <c r="I274" s="134">
        <v>787.91</v>
      </c>
      <c r="J274" s="134">
        <v>553.19</v>
      </c>
    </row>
    <row r="275" spans="1:10" ht="23.25">
      <c r="A275" s="140"/>
      <c r="B275" s="135">
        <v>33</v>
      </c>
      <c r="C275" s="148">
        <v>85.9354</v>
      </c>
      <c r="D275" s="148">
        <v>85.9422</v>
      </c>
      <c r="E275" s="164">
        <f t="shared" si="30"/>
        <v>0.006799999999998363</v>
      </c>
      <c r="F275" s="165">
        <f t="shared" si="31"/>
        <v>23.28049573760951</v>
      </c>
      <c r="G275" s="134">
        <f t="shared" si="29"/>
        <v>292.09000000000003</v>
      </c>
      <c r="H275" s="135">
        <v>81</v>
      </c>
      <c r="I275" s="134">
        <v>826.76</v>
      </c>
      <c r="J275" s="134">
        <v>534.67</v>
      </c>
    </row>
    <row r="276" spans="1:10" ht="23.25">
      <c r="A276" s="140">
        <v>21948</v>
      </c>
      <c r="B276" s="135">
        <v>28</v>
      </c>
      <c r="C276" s="148">
        <v>87.1491</v>
      </c>
      <c r="D276" s="148">
        <v>87.1665</v>
      </c>
      <c r="E276" s="164">
        <f t="shared" si="30"/>
        <v>0.017399999999994975</v>
      </c>
      <c r="F276" s="165">
        <f t="shared" si="31"/>
        <v>59.38971943475655</v>
      </c>
      <c r="G276" s="134">
        <f t="shared" si="29"/>
        <v>292.98</v>
      </c>
      <c r="H276" s="135">
        <v>82</v>
      </c>
      <c r="I276" s="134">
        <v>800.26</v>
      </c>
      <c r="J276" s="134">
        <v>507.28</v>
      </c>
    </row>
    <row r="277" spans="1:10" ht="23.25">
      <c r="A277" s="140"/>
      <c r="B277" s="135">
        <v>29</v>
      </c>
      <c r="C277" s="148">
        <v>85.1821</v>
      </c>
      <c r="D277" s="148">
        <v>85.1989</v>
      </c>
      <c r="E277" s="164">
        <f t="shared" si="30"/>
        <v>0.016799999999989268</v>
      </c>
      <c r="F277" s="165">
        <f t="shared" si="31"/>
        <v>67.46175159615014</v>
      </c>
      <c r="G277" s="134">
        <f t="shared" si="29"/>
        <v>249.02999999999997</v>
      </c>
      <c r="H277" s="135">
        <v>83</v>
      </c>
      <c r="I277" s="134">
        <v>802.42</v>
      </c>
      <c r="J277" s="134">
        <v>553.39</v>
      </c>
    </row>
    <row r="278" spans="1:10" ht="23.25">
      <c r="A278" s="140"/>
      <c r="B278" s="135">
        <v>30</v>
      </c>
      <c r="C278" s="148">
        <v>84.9106</v>
      </c>
      <c r="D278" s="148">
        <v>84.9292</v>
      </c>
      <c r="E278" s="164">
        <f t="shared" si="30"/>
        <v>0.01859999999999218</v>
      </c>
      <c r="F278" s="165">
        <f t="shared" si="31"/>
        <v>53.766549112540254</v>
      </c>
      <c r="G278" s="134">
        <f t="shared" si="29"/>
        <v>345.94000000000005</v>
      </c>
      <c r="H278" s="135">
        <v>84</v>
      </c>
      <c r="I278" s="134">
        <v>621.94</v>
      </c>
      <c r="J278" s="134">
        <v>276</v>
      </c>
    </row>
    <row r="279" spans="1:10" ht="23.25">
      <c r="A279" s="140">
        <v>21960</v>
      </c>
      <c r="B279" s="135">
        <v>31</v>
      </c>
      <c r="C279" s="148">
        <v>84.838</v>
      </c>
      <c r="D279" s="148">
        <v>84.8488</v>
      </c>
      <c r="E279" s="164">
        <f t="shared" si="30"/>
        <v>0.010800000000003251</v>
      </c>
      <c r="F279" s="165">
        <f t="shared" si="31"/>
        <v>36.05769230770317</v>
      </c>
      <c r="G279" s="134">
        <f t="shared" si="29"/>
        <v>299.52</v>
      </c>
      <c r="H279" s="135">
        <v>85</v>
      </c>
      <c r="I279" s="134">
        <v>854.3</v>
      </c>
      <c r="J279" s="134">
        <v>554.78</v>
      </c>
    </row>
    <row r="280" spans="1:10" ht="23.25">
      <c r="A280" s="140"/>
      <c r="B280" s="135">
        <v>32</v>
      </c>
      <c r="C280" s="148">
        <v>84.9936</v>
      </c>
      <c r="D280" s="148">
        <v>85.0054</v>
      </c>
      <c r="E280" s="164">
        <f t="shared" si="30"/>
        <v>0.011799999999993815</v>
      </c>
      <c r="F280" s="165">
        <f t="shared" si="31"/>
        <v>36.51216040594659</v>
      </c>
      <c r="G280" s="134">
        <f t="shared" si="29"/>
        <v>323.17999999999995</v>
      </c>
      <c r="H280" s="135">
        <v>86</v>
      </c>
      <c r="I280" s="134">
        <v>869.67</v>
      </c>
      <c r="J280" s="134">
        <v>546.49</v>
      </c>
    </row>
    <row r="281" spans="1:10" ht="23.25">
      <c r="A281" s="140"/>
      <c r="B281" s="135">
        <v>33</v>
      </c>
      <c r="C281" s="148">
        <v>85.9567</v>
      </c>
      <c r="D281" s="148">
        <v>85.9696</v>
      </c>
      <c r="E281" s="164">
        <f t="shared" si="30"/>
        <v>0.01290000000000191</v>
      </c>
      <c r="F281" s="165">
        <f t="shared" si="31"/>
        <v>35.87818105966321</v>
      </c>
      <c r="G281" s="134">
        <f t="shared" si="29"/>
        <v>359.55000000000007</v>
      </c>
      <c r="H281" s="135">
        <v>87</v>
      </c>
      <c r="I281" s="134">
        <v>658.94</v>
      </c>
      <c r="J281" s="134">
        <v>299.39</v>
      </c>
    </row>
    <row r="282" spans="1:10" ht="23.25">
      <c r="A282" s="140">
        <v>21967</v>
      </c>
      <c r="B282" s="135">
        <v>34</v>
      </c>
      <c r="C282" s="148">
        <v>83.715</v>
      </c>
      <c r="D282" s="148">
        <v>83.7233</v>
      </c>
      <c r="E282" s="164">
        <f t="shared" si="30"/>
        <v>0.008299999999991314</v>
      </c>
      <c r="F282" s="165">
        <f t="shared" si="31"/>
        <v>25.907544401758322</v>
      </c>
      <c r="G282" s="134">
        <f t="shared" si="29"/>
        <v>320.37</v>
      </c>
      <c r="H282" s="135">
        <v>88</v>
      </c>
      <c r="I282" s="134">
        <v>824.39</v>
      </c>
      <c r="J282" s="134">
        <v>504.02</v>
      </c>
    </row>
    <row r="283" spans="1:10" ht="23.25">
      <c r="A283" s="140"/>
      <c r="B283" s="135">
        <v>35</v>
      </c>
      <c r="C283" s="148">
        <v>84.9824</v>
      </c>
      <c r="D283" s="148">
        <v>84.9919</v>
      </c>
      <c r="E283" s="164">
        <f t="shared" si="30"/>
        <v>0.009500000000002728</v>
      </c>
      <c r="F283" s="165">
        <f t="shared" si="31"/>
        <v>32.667377325410854</v>
      </c>
      <c r="G283" s="134">
        <f t="shared" si="29"/>
        <v>290.80999999999995</v>
      </c>
      <c r="H283" s="135">
        <v>89</v>
      </c>
      <c r="I283" s="134">
        <v>833.76</v>
      </c>
      <c r="J283" s="134">
        <v>542.95</v>
      </c>
    </row>
    <row r="284" spans="1:10" ht="23.25">
      <c r="A284" s="140"/>
      <c r="B284" s="135">
        <v>36</v>
      </c>
      <c r="C284" s="148">
        <v>84.544</v>
      </c>
      <c r="D284" s="148">
        <v>84.5507</v>
      </c>
      <c r="E284" s="164">
        <f t="shared" si="30"/>
        <v>0.006700000000009254</v>
      </c>
      <c r="F284" s="165">
        <f t="shared" si="31"/>
        <v>18.88387824128877</v>
      </c>
      <c r="G284" s="134">
        <f t="shared" si="29"/>
        <v>354.79999999999995</v>
      </c>
      <c r="H284" s="135">
        <v>90</v>
      </c>
      <c r="I284" s="134">
        <v>724.17</v>
      </c>
      <c r="J284" s="134">
        <v>369.37</v>
      </c>
    </row>
    <row r="285" spans="1:10" ht="23.25">
      <c r="A285" s="140">
        <v>21985</v>
      </c>
      <c r="B285" s="135">
        <v>19</v>
      </c>
      <c r="C285" s="148">
        <v>88.929</v>
      </c>
      <c r="D285" s="148">
        <v>88.934</v>
      </c>
      <c r="E285" s="164">
        <f t="shared" si="30"/>
        <v>0.0049999999999954525</v>
      </c>
      <c r="F285" s="165">
        <f t="shared" si="31"/>
        <v>18.36007784671337</v>
      </c>
      <c r="G285" s="134">
        <f t="shared" si="29"/>
        <v>272.33000000000004</v>
      </c>
      <c r="H285" s="135">
        <v>91</v>
      </c>
      <c r="I285" s="134">
        <v>839.98</v>
      </c>
      <c r="J285" s="134">
        <v>567.65</v>
      </c>
    </row>
    <row r="286" spans="1:10" ht="23.25">
      <c r="A286" s="140"/>
      <c r="B286" s="135">
        <v>20</v>
      </c>
      <c r="C286" s="148">
        <v>84.637</v>
      </c>
      <c r="D286" s="148">
        <v>84.6478</v>
      </c>
      <c r="E286" s="164">
        <f t="shared" si="30"/>
        <v>0.010800000000003251</v>
      </c>
      <c r="F286" s="165">
        <f t="shared" si="31"/>
        <v>29.79721340875501</v>
      </c>
      <c r="G286" s="134">
        <f t="shared" si="29"/>
        <v>362.45</v>
      </c>
      <c r="H286" s="135">
        <v>92</v>
      </c>
      <c r="I286" s="134">
        <v>701.74</v>
      </c>
      <c r="J286" s="134">
        <v>339.29</v>
      </c>
    </row>
    <row r="287" spans="1:10" ht="23.25">
      <c r="A287" s="140"/>
      <c r="B287" s="135">
        <v>21</v>
      </c>
      <c r="C287" s="148">
        <v>86.3373</v>
      </c>
      <c r="D287" s="148">
        <v>86.3406</v>
      </c>
      <c r="E287" s="164">
        <f t="shared" si="30"/>
        <v>0.003299999999995862</v>
      </c>
      <c r="F287" s="165">
        <f t="shared" si="31"/>
        <v>10.270455323506464</v>
      </c>
      <c r="G287" s="134">
        <f t="shared" si="29"/>
        <v>321.30999999999995</v>
      </c>
      <c r="H287" s="135">
        <v>93</v>
      </c>
      <c r="I287" s="134">
        <v>837.54</v>
      </c>
      <c r="J287" s="134">
        <v>516.23</v>
      </c>
    </row>
    <row r="288" spans="1:10" ht="23.25">
      <c r="A288" s="140">
        <v>21992</v>
      </c>
      <c r="B288" s="135">
        <v>22</v>
      </c>
      <c r="C288" s="148">
        <v>85.103</v>
      </c>
      <c r="D288" s="148">
        <v>85.1044</v>
      </c>
      <c r="E288" s="164">
        <f t="shared" si="30"/>
        <v>0.0014000000000038426</v>
      </c>
      <c r="F288" s="165">
        <f t="shared" si="31"/>
        <v>4.079729572222411</v>
      </c>
      <c r="G288" s="134">
        <f t="shared" si="29"/>
        <v>343.15999999999997</v>
      </c>
      <c r="H288" s="135">
        <v>94</v>
      </c>
      <c r="I288" s="134">
        <v>800.15</v>
      </c>
      <c r="J288" s="134">
        <v>456.99</v>
      </c>
    </row>
    <row r="289" spans="1:10" ht="23.25">
      <c r="A289" s="140"/>
      <c r="B289" s="135">
        <v>23</v>
      </c>
      <c r="C289" s="148">
        <v>87.659</v>
      </c>
      <c r="D289" s="148">
        <v>87.6646</v>
      </c>
      <c r="E289" s="164">
        <f t="shared" si="30"/>
        <v>0.005599999999986949</v>
      </c>
      <c r="F289" s="165">
        <f t="shared" si="31"/>
        <v>15.65732818874615</v>
      </c>
      <c r="G289" s="134">
        <f t="shared" si="29"/>
        <v>357.66</v>
      </c>
      <c r="H289" s="135">
        <v>95</v>
      </c>
      <c r="I289" s="134">
        <v>727.25</v>
      </c>
      <c r="J289" s="134">
        <v>369.59</v>
      </c>
    </row>
    <row r="290" spans="1:10" ht="23.25">
      <c r="A290" s="140"/>
      <c r="B290" s="135">
        <v>24</v>
      </c>
      <c r="C290" s="148">
        <v>88.0543</v>
      </c>
      <c r="D290" s="148">
        <v>88.0561</v>
      </c>
      <c r="E290" s="164">
        <f t="shared" si="30"/>
        <v>0.0018000000000029104</v>
      </c>
      <c r="F290" s="165">
        <f t="shared" si="31"/>
        <v>5.605206614152867</v>
      </c>
      <c r="G290" s="134">
        <f t="shared" si="29"/>
        <v>321.13000000000005</v>
      </c>
      <c r="H290" s="135">
        <v>96</v>
      </c>
      <c r="I290" s="134">
        <v>715.84</v>
      </c>
      <c r="J290" s="134">
        <v>394.71</v>
      </c>
    </row>
    <row r="291" spans="1:10" ht="23.25">
      <c r="A291" s="140">
        <v>21999</v>
      </c>
      <c r="B291" s="135">
        <v>25</v>
      </c>
      <c r="C291" s="148">
        <v>87.0288</v>
      </c>
      <c r="D291" s="148">
        <v>87.0382</v>
      </c>
      <c r="E291" s="164">
        <f t="shared" si="30"/>
        <v>0.009399999999999409</v>
      </c>
      <c r="F291" s="165">
        <f t="shared" si="31"/>
        <v>28.66552817760249</v>
      </c>
      <c r="G291" s="134">
        <f t="shared" si="29"/>
        <v>327.92</v>
      </c>
      <c r="H291" s="135">
        <v>97</v>
      </c>
      <c r="I291" s="134">
        <v>779.12</v>
      </c>
      <c r="J291" s="134">
        <v>451.2</v>
      </c>
    </row>
    <row r="292" spans="1:10" ht="23.25">
      <c r="A292" s="140"/>
      <c r="B292" s="135">
        <v>26</v>
      </c>
      <c r="C292" s="148">
        <v>85.7558</v>
      </c>
      <c r="D292" s="148">
        <v>85.7655</v>
      </c>
      <c r="E292" s="164">
        <f t="shared" si="30"/>
        <v>0.009700000000009368</v>
      </c>
      <c r="F292" s="165">
        <f t="shared" si="31"/>
        <v>30.90845362141722</v>
      </c>
      <c r="G292" s="134">
        <f t="shared" si="29"/>
        <v>313.83000000000004</v>
      </c>
      <c r="H292" s="135">
        <v>98</v>
      </c>
      <c r="I292" s="134">
        <v>748.48</v>
      </c>
      <c r="J292" s="134">
        <v>434.65</v>
      </c>
    </row>
    <row r="293" spans="1:10" ht="23.25">
      <c r="A293" s="140"/>
      <c r="B293" s="135">
        <v>27</v>
      </c>
      <c r="C293" s="148">
        <v>86.3104</v>
      </c>
      <c r="D293" s="148">
        <v>86.3136</v>
      </c>
      <c r="E293" s="164">
        <f t="shared" si="30"/>
        <v>0.003199999999992542</v>
      </c>
      <c r="F293" s="165">
        <f t="shared" si="31"/>
        <v>10.337252875024364</v>
      </c>
      <c r="G293" s="134">
        <f t="shared" si="29"/>
        <v>309.56</v>
      </c>
      <c r="H293" s="135">
        <v>99</v>
      </c>
      <c r="I293" s="134">
        <v>819.26</v>
      </c>
      <c r="J293" s="134">
        <v>509.7</v>
      </c>
    </row>
    <row r="294" spans="1:10" ht="23.25">
      <c r="A294" s="140">
        <v>22009</v>
      </c>
      <c r="B294" s="135">
        <v>22</v>
      </c>
      <c r="C294" s="148">
        <v>85.12</v>
      </c>
      <c r="D294" s="148">
        <v>85.12</v>
      </c>
      <c r="E294" s="164">
        <f t="shared" si="30"/>
        <v>0</v>
      </c>
      <c r="F294" s="165">
        <f t="shared" si="31"/>
        <v>0</v>
      </c>
      <c r="G294" s="134">
        <f t="shared" si="29"/>
        <v>253.47000000000003</v>
      </c>
      <c r="H294" s="135">
        <v>1</v>
      </c>
      <c r="I294" s="134">
        <v>825.86</v>
      </c>
      <c r="J294" s="134">
        <v>572.39</v>
      </c>
    </row>
    <row r="295" spans="1:10" ht="23.25">
      <c r="A295" s="140"/>
      <c r="B295" s="135">
        <v>23</v>
      </c>
      <c r="C295" s="148">
        <v>87.6688</v>
      </c>
      <c r="D295" s="148">
        <v>87.6688</v>
      </c>
      <c r="E295" s="164">
        <f t="shared" si="30"/>
        <v>0</v>
      </c>
      <c r="F295" s="165">
        <f t="shared" si="31"/>
        <v>0</v>
      </c>
      <c r="G295" s="134">
        <f t="shared" si="29"/>
        <v>272.93999999999994</v>
      </c>
      <c r="H295" s="135">
        <v>2</v>
      </c>
      <c r="I295" s="134">
        <v>824.06</v>
      </c>
      <c r="J295" s="134">
        <v>551.12</v>
      </c>
    </row>
    <row r="296" spans="1:10" ht="23.25">
      <c r="A296" s="140"/>
      <c r="B296" s="135">
        <v>24</v>
      </c>
      <c r="C296" s="148">
        <v>88.046</v>
      </c>
      <c r="D296" s="148">
        <v>88.0492</v>
      </c>
      <c r="E296" s="164">
        <f t="shared" si="30"/>
        <v>0.003199999999992542</v>
      </c>
      <c r="F296" s="165">
        <f t="shared" si="31"/>
        <v>11.649071714570592</v>
      </c>
      <c r="G296" s="134">
        <f t="shared" si="29"/>
        <v>274.70000000000005</v>
      </c>
      <c r="H296" s="135">
        <v>3</v>
      </c>
      <c r="I296" s="134">
        <v>806</v>
      </c>
      <c r="J296" s="134">
        <v>531.3</v>
      </c>
    </row>
    <row r="297" spans="1:10" ht="23.25">
      <c r="A297" s="140">
        <v>32982</v>
      </c>
      <c r="B297" s="135">
        <v>25</v>
      </c>
      <c r="C297" s="148">
        <v>87.0476</v>
      </c>
      <c r="D297" s="148">
        <v>87.0492</v>
      </c>
      <c r="E297" s="164">
        <f t="shared" si="30"/>
        <v>0.001599999999996271</v>
      </c>
      <c r="F297" s="165">
        <f t="shared" si="31"/>
        <v>5.614035087706213</v>
      </c>
      <c r="G297" s="134">
        <f t="shared" si="29"/>
        <v>285.00000000000006</v>
      </c>
      <c r="H297" s="135">
        <v>4</v>
      </c>
      <c r="I297" s="134">
        <v>705.45</v>
      </c>
      <c r="J297" s="134">
        <v>420.45</v>
      </c>
    </row>
    <row r="298" spans="1:10" ht="23.25">
      <c r="A298" s="140"/>
      <c r="B298" s="135">
        <v>26</v>
      </c>
      <c r="C298" s="148">
        <v>85.7924</v>
      </c>
      <c r="D298" s="148">
        <v>85.7948</v>
      </c>
      <c r="E298" s="164">
        <f t="shared" si="30"/>
        <v>0.0023999999999944066</v>
      </c>
      <c r="F298" s="165">
        <f t="shared" si="31"/>
        <v>8.771288648470167</v>
      </c>
      <c r="G298" s="134">
        <f t="shared" si="29"/>
        <v>273.61999999999995</v>
      </c>
      <c r="H298" s="135">
        <v>5</v>
      </c>
      <c r="I298" s="134">
        <v>771.55</v>
      </c>
      <c r="J298" s="134">
        <v>497.93</v>
      </c>
    </row>
    <row r="299" spans="1:10" ht="23.25">
      <c r="A299" s="140"/>
      <c r="B299" s="135">
        <v>27</v>
      </c>
      <c r="C299" s="148">
        <v>86.3169</v>
      </c>
      <c r="D299" s="148">
        <v>86.3211</v>
      </c>
      <c r="E299" s="164">
        <f t="shared" si="30"/>
        <v>0.004199999999997317</v>
      </c>
      <c r="F299" s="165">
        <f t="shared" si="31"/>
        <v>14.32127391140354</v>
      </c>
      <c r="G299" s="134">
        <f t="shared" si="29"/>
        <v>293.27000000000004</v>
      </c>
      <c r="H299" s="135">
        <v>6</v>
      </c>
      <c r="I299" s="134">
        <v>633.09</v>
      </c>
      <c r="J299" s="134">
        <v>339.82</v>
      </c>
    </row>
    <row r="300" spans="1:10" ht="23.25">
      <c r="A300" s="140">
        <v>22038</v>
      </c>
      <c r="B300" s="197">
        <v>10</v>
      </c>
      <c r="C300" s="148">
        <v>85.1133</v>
      </c>
      <c r="D300" s="148">
        <v>85.1146</v>
      </c>
      <c r="E300" s="164">
        <f t="shared" si="30"/>
        <v>0.001300000000000523</v>
      </c>
      <c r="F300" s="165">
        <f t="shared" si="31"/>
        <v>5.8129136111631325</v>
      </c>
      <c r="G300" s="134">
        <f t="shared" si="29"/>
        <v>223.64</v>
      </c>
      <c r="H300" s="135">
        <v>7</v>
      </c>
      <c r="I300" s="134">
        <v>770.92</v>
      </c>
      <c r="J300" s="134">
        <v>547.28</v>
      </c>
    </row>
    <row r="301" spans="1:10" ht="23.25">
      <c r="A301" s="140"/>
      <c r="B301" s="135">
        <v>11</v>
      </c>
      <c r="C301" s="148">
        <v>86.1406</v>
      </c>
      <c r="D301" s="148">
        <v>86.1425</v>
      </c>
      <c r="E301" s="164">
        <f t="shared" si="30"/>
        <v>0.0018999999999920192</v>
      </c>
      <c r="F301" s="165">
        <f t="shared" si="31"/>
        <v>8.421612517140286</v>
      </c>
      <c r="G301" s="134">
        <f t="shared" si="29"/>
        <v>225.6099999999999</v>
      </c>
      <c r="H301" s="135">
        <v>8</v>
      </c>
      <c r="I301" s="134">
        <v>769.68</v>
      </c>
      <c r="J301" s="134">
        <v>544.07</v>
      </c>
    </row>
    <row r="302" spans="1:10" ht="23.25">
      <c r="A302" s="140"/>
      <c r="B302" s="135">
        <v>12</v>
      </c>
      <c r="C302" s="148">
        <v>84.8847</v>
      </c>
      <c r="D302" s="148">
        <v>84.8916</v>
      </c>
      <c r="E302" s="164">
        <f t="shared" si="30"/>
        <v>0.0069000000000016826</v>
      </c>
      <c r="F302" s="165">
        <f t="shared" si="31"/>
        <v>31.14702297657962</v>
      </c>
      <c r="G302" s="134">
        <f t="shared" si="29"/>
        <v>221.52999999999997</v>
      </c>
      <c r="H302" s="135">
        <v>9</v>
      </c>
      <c r="I302" s="134">
        <v>740.14</v>
      </c>
      <c r="J302" s="134">
        <v>518.61</v>
      </c>
    </row>
    <row r="303" spans="1:10" ht="23.25">
      <c r="A303" s="140">
        <v>22059</v>
      </c>
      <c r="B303" s="135">
        <v>13</v>
      </c>
      <c r="C303" s="148">
        <v>86.7704</v>
      </c>
      <c r="D303" s="148">
        <v>86.7709</v>
      </c>
      <c r="E303" s="164">
        <f t="shared" si="30"/>
        <v>0.0005000000000023874</v>
      </c>
      <c r="F303" s="165">
        <f t="shared" si="31"/>
        <v>1.5662688343902123</v>
      </c>
      <c r="G303" s="134">
        <f t="shared" si="29"/>
        <v>319.22999999999996</v>
      </c>
      <c r="H303" s="135">
        <v>10</v>
      </c>
      <c r="I303" s="134">
        <v>653.3</v>
      </c>
      <c r="J303" s="134">
        <v>334.07</v>
      </c>
    </row>
    <row r="304" spans="1:10" ht="23.25">
      <c r="A304" s="140"/>
      <c r="B304" s="135">
        <v>14</v>
      </c>
      <c r="C304" s="148">
        <v>85.9923</v>
      </c>
      <c r="D304" s="148">
        <v>85.9936</v>
      </c>
      <c r="E304" s="164">
        <f t="shared" si="30"/>
        <v>0.001300000000000523</v>
      </c>
      <c r="F304" s="165">
        <f t="shared" si="31"/>
        <v>4.964105697267921</v>
      </c>
      <c r="G304" s="134">
        <f t="shared" si="29"/>
        <v>261.88</v>
      </c>
      <c r="H304" s="135">
        <v>11</v>
      </c>
      <c r="I304" s="134">
        <v>798.58</v>
      </c>
      <c r="J304" s="134">
        <v>536.7</v>
      </c>
    </row>
    <row r="305" spans="1:10" ht="23.25">
      <c r="A305" s="140"/>
      <c r="B305" s="135">
        <v>15</v>
      </c>
      <c r="C305" s="148">
        <v>87.0264</v>
      </c>
      <c r="D305" s="148">
        <v>87.0269</v>
      </c>
      <c r="E305" s="164">
        <f t="shared" si="30"/>
        <v>0.0005000000000023874</v>
      </c>
      <c r="F305" s="165">
        <f t="shared" si="31"/>
        <v>1.7490467695189682</v>
      </c>
      <c r="G305" s="134">
        <f t="shared" si="29"/>
        <v>285.87</v>
      </c>
      <c r="H305" s="135">
        <v>12</v>
      </c>
      <c r="I305" s="134">
        <v>816.15</v>
      </c>
      <c r="J305" s="134">
        <v>530.28</v>
      </c>
    </row>
    <row r="306" spans="1:10" ht="23.25">
      <c r="A306" s="140">
        <v>22067</v>
      </c>
      <c r="B306" s="135">
        <v>16</v>
      </c>
      <c r="C306" s="148">
        <v>86.2449</v>
      </c>
      <c r="D306" s="148">
        <v>86.2711</v>
      </c>
      <c r="E306" s="164">
        <f t="shared" si="30"/>
        <v>0.026200000000002888</v>
      </c>
      <c r="F306" s="165">
        <f t="shared" si="31"/>
        <v>73.76956864512582</v>
      </c>
      <c r="G306" s="134">
        <f t="shared" si="29"/>
        <v>355.16</v>
      </c>
      <c r="H306" s="135">
        <v>13</v>
      </c>
      <c r="I306" s="134">
        <v>724.47</v>
      </c>
      <c r="J306" s="134">
        <v>369.31</v>
      </c>
    </row>
    <row r="307" spans="1:10" ht="23.25">
      <c r="A307" s="140"/>
      <c r="B307" s="135">
        <v>17</v>
      </c>
      <c r="C307" s="148">
        <v>87.2655</v>
      </c>
      <c r="D307" s="148">
        <v>87.2918</v>
      </c>
      <c r="E307" s="164">
        <f t="shared" si="30"/>
        <v>0.026299999999991996</v>
      </c>
      <c r="F307" s="165">
        <f t="shared" si="31"/>
        <v>78.3881255401985</v>
      </c>
      <c r="G307" s="134">
        <f t="shared" si="29"/>
        <v>335.51</v>
      </c>
      <c r="H307" s="135">
        <v>14</v>
      </c>
      <c r="I307" s="134">
        <v>772.79</v>
      </c>
      <c r="J307" s="134">
        <v>437.28</v>
      </c>
    </row>
    <row r="308" spans="1:10" ht="23.25">
      <c r="A308" s="140"/>
      <c r="B308" s="135">
        <v>18</v>
      </c>
      <c r="C308" s="148">
        <v>85.2293</v>
      </c>
      <c r="D308" s="148">
        <v>85.2527</v>
      </c>
      <c r="E308" s="134">
        <f t="shared" si="30"/>
        <v>0.023400000000009413</v>
      </c>
      <c r="F308" s="165">
        <f t="shared" si="31"/>
        <v>64.46458580128768</v>
      </c>
      <c r="G308" s="134">
        <f t="shared" si="29"/>
        <v>362.99</v>
      </c>
      <c r="H308" s="135">
        <v>15</v>
      </c>
      <c r="I308" s="134">
        <v>732.6</v>
      </c>
      <c r="J308" s="134">
        <v>369.61</v>
      </c>
    </row>
    <row r="309" spans="1:10" ht="23.25">
      <c r="A309" s="140">
        <v>22072</v>
      </c>
      <c r="B309" s="135">
        <v>28</v>
      </c>
      <c r="C309" s="148">
        <v>87.1951</v>
      </c>
      <c r="D309" s="148">
        <v>87.1975</v>
      </c>
      <c r="E309" s="134">
        <f t="shared" si="30"/>
        <v>0.0024000000000086175</v>
      </c>
      <c r="F309" s="165">
        <f t="shared" si="31"/>
        <v>7.721014026536537</v>
      </c>
      <c r="G309" s="134">
        <f t="shared" si="29"/>
        <v>310.84000000000003</v>
      </c>
      <c r="H309" s="135">
        <v>16</v>
      </c>
      <c r="I309" s="134">
        <v>828.58</v>
      </c>
      <c r="J309" s="134">
        <v>517.74</v>
      </c>
    </row>
    <row r="310" spans="1:10" ht="23.25">
      <c r="A310" s="140"/>
      <c r="B310" s="135">
        <v>29</v>
      </c>
      <c r="C310" s="148">
        <v>85.2426</v>
      </c>
      <c r="D310" s="148">
        <v>85.2454</v>
      </c>
      <c r="E310" s="134">
        <f t="shared" si="30"/>
        <v>0.0028000000000076852</v>
      </c>
      <c r="F310" s="165">
        <f t="shared" si="31"/>
        <v>10.601241859789813</v>
      </c>
      <c r="G310" s="134">
        <f t="shared" si="29"/>
        <v>264.12</v>
      </c>
      <c r="H310" s="135">
        <v>17</v>
      </c>
      <c r="I310" s="134">
        <v>908.72</v>
      </c>
      <c r="J310" s="134">
        <v>644.6</v>
      </c>
    </row>
    <row r="311" spans="1:10" ht="23.25">
      <c r="A311" s="140"/>
      <c r="B311" s="135">
        <v>30</v>
      </c>
      <c r="C311" s="148">
        <v>84.9724</v>
      </c>
      <c r="D311" s="148">
        <v>84.9766</v>
      </c>
      <c r="E311" s="134">
        <f t="shared" si="30"/>
        <v>0.004200000000011528</v>
      </c>
      <c r="F311" s="165">
        <f t="shared" si="31"/>
        <v>12.254544393579577</v>
      </c>
      <c r="G311" s="134">
        <f t="shared" si="29"/>
        <v>342.72999999999996</v>
      </c>
      <c r="H311" s="135">
        <v>18</v>
      </c>
      <c r="I311" s="134">
        <v>687.8</v>
      </c>
      <c r="J311" s="134">
        <v>345.07</v>
      </c>
    </row>
    <row r="312" spans="1:10" ht="23.25">
      <c r="A312" s="140">
        <v>22079</v>
      </c>
      <c r="B312" s="135">
        <v>31</v>
      </c>
      <c r="C312" s="148">
        <v>84.88</v>
      </c>
      <c r="D312" s="148">
        <v>84.8871</v>
      </c>
      <c r="E312" s="134">
        <f t="shared" si="30"/>
        <v>0.007100000000008322</v>
      </c>
      <c r="F312" s="165">
        <f t="shared" si="31"/>
        <v>17.88773556386255</v>
      </c>
      <c r="G312" s="134">
        <f t="shared" si="29"/>
        <v>396.91999999999996</v>
      </c>
      <c r="H312" s="135">
        <v>19</v>
      </c>
      <c r="I312" s="134">
        <v>640.15</v>
      </c>
      <c r="J312" s="134">
        <v>243.23</v>
      </c>
    </row>
    <row r="313" spans="1:10" ht="23.25">
      <c r="A313" s="140"/>
      <c r="B313" s="135">
        <v>32</v>
      </c>
      <c r="C313" s="148">
        <v>85.0206</v>
      </c>
      <c r="D313" s="148">
        <v>85.0216</v>
      </c>
      <c r="E313" s="134">
        <f t="shared" si="30"/>
        <v>0.0010000000000047748</v>
      </c>
      <c r="F313" s="165">
        <f t="shared" si="31"/>
        <v>3.5184012384940355</v>
      </c>
      <c r="G313" s="134">
        <f t="shared" si="29"/>
        <v>284.22</v>
      </c>
      <c r="H313" s="135">
        <v>20</v>
      </c>
      <c r="I313" s="134">
        <v>855.95</v>
      </c>
      <c r="J313" s="134">
        <v>571.73</v>
      </c>
    </row>
    <row r="314" spans="1:10" ht="23.25">
      <c r="A314" s="140"/>
      <c r="B314" s="135">
        <v>33</v>
      </c>
      <c r="C314" s="148">
        <v>85.9882</v>
      </c>
      <c r="D314" s="148">
        <v>85.9978</v>
      </c>
      <c r="E314" s="134">
        <f t="shared" si="30"/>
        <v>0.009599999999991837</v>
      </c>
      <c r="F314" s="165">
        <f t="shared" si="31"/>
        <v>34.56345634560517</v>
      </c>
      <c r="G314" s="134">
        <f t="shared" si="29"/>
        <v>277.75</v>
      </c>
      <c r="H314" s="135">
        <v>21</v>
      </c>
      <c r="I314" s="134">
        <v>812.48</v>
      </c>
      <c r="J314" s="134">
        <v>534.73</v>
      </c>
    </row>
    <row r="315" spans="1:10" ht="23.25">
      <c r="A315" s="140">
        <v>22088</v>
      </c>
      <c r="B315" s="135">
        <v>34</v>
      </c>
      <c r="C315" s="148">
        <v>83.7295</v>
      </c>
      <c r="D315" s="148">
        <v>83.7357</v>
      </c>
      <c r="E315" s="134">
        <f t="shared" si="30"/>
        <v>0.006199999999992656</v>
      </c>
      <c r="F315" s="165">
        <f t="shared" si="31"/>
        <v>21.163298743830744</v>
      </c>
      <c r="G315" s="134">
        <f t="shared" si="29"/>
        <v>292.96000000000004</v>
      </c>
      <c r="H315" s="135">
        <v>22</v>
      </c>
      <c r="I315" s="134">
        <v>845.58</v>
      </c>
      <c r="J315" s="134">
        <v>552.62</v>
      </c>
    </row>
    <row r="316" spans="1:10" ht="23.25">
      <c r="A316" s="140"/>
      <c r="B316" s="135">
        <v>35</v>
      </c>
      <c r="C316" s="148">
        <v>85.015</v>
      </c>
      <c r="D316" s="148">
        <v>85.0194</v>
      </c>
      <c r="E316" s="134">
        <f t="shared" si="30"/>
        <v>0.004400000000003956</v>
      </c>
      <c r="F316" s="165">
        <f t="shared" si="31"/>
        <v>15.089680716087505</v>
      </c>
      <c r="G316" s="134">
        <f t="shared" si="29"/>
        <v>291.59000000000003</v>
      </c>
      <c r="H316" s="135">
        <v>23</v>
      </c>
      <c r="I316" s="134">
        <v>808.02</v>
      </c>
      <c r="J316" s="134">
        <v>516.43</v>
      </c>
    </row>
    <row r="317" spans="1:10" ht="23.25">
      <c r="A317" s="140"/>
      <c r="B317" s="135">
        <v>36</v>
      </c>
      <c r="C317" s="148">
        <v>84.5634</v>
      </c>
      <c r="D317" s="148">
        <v>84.5725</v>
      </c>
      <c r="E317" s="134">
        <f t="shared" si="30"/>
        <v>0.00910000000000366</v>
      </c>
      <c r="F317" s="165">
        <f t="shared" si="31"/>
        <v>28.107239930824257</v>
      </c>
      <c r="G317" s="134">
        <f t="shared" si="29"/>
        <v>323.75999999999993</v>
      </c>
      <c r="H317" s="135">
        <v>24</v>
      </c>
      <c r="I317" s="134">
        <v>683.43</v>
      </c>
      <c r="J317" s="134">
        <v>359.67</v>
      </c>
    </row>
    <row r="318" spans="1:10" ht="23.25">
      <c r="A318" s="140">
        <v>22115</v>
      </c>
      <c r="B318" s="135">
        <v>10</v>
      </c>
      <c r="C318" s="148">
        <v>85.0866</v>
      </c>
      <c r="D318" s="148">
        <v>85.3089</v>
      </c>
      <c r="E318" s="134">
        <f t="shared" si="30"/>
        <v>0.22229999999998995</v>
      </c>
      <c r="F318" s="165">
        <f t="shared" si="31"/>
        <v>710.314417177882</v>
      </c>
      <c r="G318" s="134">
        <f t="shared" si="29"/>
        <v>312.96000000000004</v>
      </c>
      <c r="H318" s="135">
        <v>25</v>
      </c>
      <c r="I318" s="134">
        <v>666.83</v>
      </c>
      <c r="J318" s="134">
        <v>353.87</v>
      </c>
    </row>
    <row r="319" spans="1:10" ht="23.25">
      <c r="A319" s="140"/>
      <c r="B319" s="135">
        <v>11</v>
      </c>
      <c r="C319" s="148">
        <v>86.1079</v>
      </c>
      <c r="D319" s="148">
        <v>86.3232</v>
      </c>
      <c r="E319" s="134">
        <f t="shared" si="30"/>
        <v>0.21529999999999916</v>
      </c>
      <c r="F319" s="165">
        <f t="shared" si="31"/>
        <v>644.6686828158194</v>
      </c>
      <c r="G319" s="134">
        <f t="shared" si="29"/>
        <v>333.96999999999997</v>
      </c>
      <c r="H319" s="135">
        <v>26</v>
      </c>
      <c r="I319" s="134">
        <v>699.78</v>
      </c>
      <c r="J319" s="134">
        <v>365.81</v>
      </c>
    </row>
    <row r="320" spans="1:10" ht="23.25">
      <c r="A320" s="140"/>
      <c r="B320" s="135">
        <v>12</v>
      </c>
      <c r="C320" s="148">
        <v>84.8205</v>
      </c>
      <c r="D320" s="148">
        <v>84.9884</v>
      </c>
      <c r="E320" s="134">
        <f t="shared" si="30"/>
        <v>0.16790000000000305</v>
      </c>
      <c r="F320" s="165">
        <f t="shared" si="31"/>
        <v>637.9664108215027</v>
      </c>
      <c r="G320" s="134">
        <f t="shared" si="29"/>
        <v>263.17999999999995</v>
      </c>
      <c r="H320" s="135">
        <v>27</v>
      </c>
      <c r="I320" s="134">
        <v>818.54</v>
      </c>
      <c r="J320" s="134">
        <v>555.36</v>
      </c>
    </row>
    <row r="321" spans="1:10" ht="23.25">
      <c r="A321" s="140">
        <v>22116</v>
      </c>
      <c r="B321" s="135">
        <v>13</v>
      </c>
      <c r="C321" s="148">
        <v>86.7194</v>
      </c>
      <c r="D321" s="148">
        <v>86.929</v>
      </c>
      <c r="E321" s="134">
        <f t="shared" si="30"/>
        <v>0.2096000000000089</v>
      </c>
      <c r="F321" s="165">
        <f t="shared" si="31"/>
        <v>770.5882352941503</v>
      </c>
      <c r="G321" s="134">
        <f t="shared" si="29"/>
        <v>272</v>
      </c>
      <c r="H321" s="135">
        <v>28</v>
      </c>
      <c r="I321" s="134">
        <v>835.83</v>
      </c>
      <c r="J321" s="134">
        <v>563.83</v>
      </c>
    </row>
    <row r="322" spans="1:10" ht="23.25">
      <c r="A322" s="140"/>
      <c r="B322" s="135">
        <v>14</v>
      </c>
      <c r="C322" s="148">
        <v>85.9761</v>
      </c>
      <c r="D322" s="148">
        <v>86.2757</v>
      </c>
      <c r="E322" s="134">
        <f t="shared" si="30"/>
        <v>0.2995999999999981</v>
      </c>
      <c r="F322" s="165">
        <f t="shared" si="31"/>
        <v>948.311334789346</v>
      </c>
      <c r="G322" s="134">
        <f t="shared" si="29"/>
        <v>315.93</v>
      </c>
      <c r="H322" s="135">
        <v>29</v>
      </c>
      <c r="I322" s="134">
        <v>644.49</v>
      </c>
      <c r="J322" s="134">
        <v>328.56</v>
      </c>
    </row>
    <row r="323" spans="1:10" ht="23.25">
      <c r="A323" s="140"/>
      <c r="B323" s="135">
        <v>15</v>
      </c>
      <c r="C323" s="148">
        <v>86.9789</v>
      </c>
      <c r="D323" s="148">
        <v>87.1801</v>
      </c>
      <c r="E323" s="134">
        <f t="shared" si="30"/>
        <v>0.20120000000000005</v>
      </c>
      <c r="F323" s="165">
        <f t="shared" si="31"/>
        <v>710.1009388014402</v>
      </c>
      <c r="G323" s="134">
        <f t="shared" si="29"/>
        <v>283.34</v>
      </c>
      <c r="H323" s="135">
        <v>30</v>
      </c>
      <c r="I323" s="134">
        <v>731.27</v>
      </c>
      <c r="J323" s="134">
        <v>447.93</v>
      </c>
    </row>
    <row r="324" spans="1:10" ht="23.25">
      <c r="A324" s="140">
        <v>22120</v>
      </c>
      <c r="B324" s="135">
        <v>16</v>
      </c>
      <c r="C324" s="148">
        <v>86.1747</v>
      </c>
      <c r="D324" s="148">
        <v>86.3442</v>
      </c>
      <c r="E324" s="134">
        <f t="shared" si="30"/>
        <v>0.16949999999999932</v>
      </c>
      <c r="F324" s="165">
        <f t="shared" si="31"/>
        <v>585.007247877405</v>
      </c>
      <c r="G324" s="134">
        <f t="shared" si="29"/>
        <v>289.74</v>
      </c>
      <c r="H324" s="135">
        <v>31</v>
      </c>
      <c r="I324" s="134">
        <v>773.87</v>
      </c>
      <c r="J324" s="134">
        <v>484.13</v>
      </c>
    </row>
    <row r="325" spans="1:10" ht="23.25">
      <c r="A325" s="140"/>
      <c r="B325" s="135">
        <v>17</v>
      </c>
      <c r="C325" s="148">
        <v>87.2758</v>
      </c>
      <c r="D325" s="148">
        <v>87.4607</v>
      </c>
      <c r="E325" s="134">
        <f t="shared" si="30"/>
        <v>0.18489999999999895</v>
      </c>
      <c r="F325" s="165">
        <f t="shared" si="31"/>
        <v>602.6727509778322</v>
      </c>
      <c r="G325" s="134">
        <f t="shared" si="29"/>
        <v>306.80000000000007</v>
      </c>
      <c r="H325" s="135">
        <v>32</v>
      </c>
      <c r="I325" s="134">
        <v>863.08</v>
      </c>
      <c r="J325" s="134">
        <v>556.28</v>
      </c>
    </row>
    <row r="326" spans="1:10" ht="23.25">
      <c r="A326" s="140"/>
      <c r="B326" s="135">
        <v>18</v>
      </c>
      <c r="C326" s="148">
        <v>85.195</v>
      </c>
      <c r="D326" s="148">
        <v>85.3618</v>
      </c>
      <c r="E326" s="134">
        <f t="shared" si="30"/>
        <v>0.16680000000000916</v>
      </c>
      <c r="F326" s="165">
        <f t="shared" si="31"/>
        <v>571.0373159877068</v>
      </c>
      <c r="G326" s="134">
        <f t="shared" si="29"/>
        <v>292.1</v>
      </c>
      <c r="H326" s="135">
        <v>33</v>
      </c>
      <c r="I326" s="134">
        <v>880.27</v>
      </c>
      <c r="J326" s="134">
        <v>588.17</v>
      </c>
    </row>
    <row r="327" spans="1:10" ht="23.25">
      <c r="A327" s="140">
        <v>22131</v>
      </c>
      <c r="B327" s="135">
        <v>1</v>
      </c>
      <c r="C327" s="148">
        <v>85.385</v>
      </c>
      <c r="D327" s="148">
        <v>85.4036</v>
      </c>
      <c r="E327" s="134">
        <f t="shared" si="30"/>
        <v>0.01859999999999218</v>
      </c>
      <c r="F327" s="165">
        <f t="shared" si="31"/>
        <v>63.26530612242237</v>
      </c>
      <c r="G327" s="134">
        <f t="shared" si="29"/>
        <v>294</v>
      </c>
      <c r="H327" s="135">
        <v>34</v>
      </c>
      <c r="I327" s="134">
        <v>636.65</v>
      </c>
      <c r="J327" s="134">
        <v>342.65</v>
      </c>
    </row>
    <row r="328" spans="1:10" ht="23.25">
      <c r="A328" s="140"/>
      <c r="B328" s="135">
        <v>2</v>
      </c>
      <c r="C328" s="148">
        <v>87.4697</v>
      </c>
      <c r="D328" s="148">
        <v>87.4854</v>
      </c>
      <c r="E328" s="134">
        <f t="shared" si="30"/>
        <v>0.015699999999995384</v>
      </c>
      <c r="F328" s="165">
        <f t="shared" si="31"/>
        <v>64.12350923049904</v>
      </c>
      <c r="G328" s="134">
        <f t="shared" si="29"/>
        <v>244.83999999999997</v>
      </c>
      <c r="H328" s="135">
        <v>35</v>
      </c>
      <c r="I328" s="134">
        <v>670.27</v>
      </c>
      <c r="J328" s="134">
        <v>425.43</v>
      </c>
    </row>
    <row r="329" spans="1:10" ht="23.25">
      <c r="A329" s="140"/>
      <c r="B329" s="135">
        <v>3</v>
      </c>
      <c r="C329" s="148">
        <v>85.8698</v>
      </c>
      <c r="D329" s="148">
        <v>85.8851</v>
      </c>
      <c r="E329" s="134">
        <f t="shared" si="30"/>
        <v>0.015299999999996317</v>
      </c>
      <c r="F329" s="165">
        <f t="shared" si="31"/>
        <v>55.597950506909115</v>
      </c>
      <c r="G329" s="134">
        <f t="shared" si="29"/>
        <v>275.18999999999994</v>
      </c>
      <c r="H329" s="135">
        <v>36</v>
      </c>
      <c r="I329" s="134">
        <v>685.41</v>
      </c>
      <c r="J329" s="134">
        <v>410.22</v>
      </c>
    </row>
    <row r="330" spans="1:10" ht="23.25">
      <c r="A330" s="140">
        <v>22144</v>
      </c>
      <c r="B330" s="135">
        <v>4</v>
      </c>
      <c r="C330" s="148">
        <v>85.0436</v>
      </c>
      <c r="D330" s="148">
        <v>85.0679</v>
      </c>
      <c r="E330" s="134">
        <f t="shared" si="30"/>
        <v>0.024299999999996658</v>
      </c>
      <c r="F330" s="165">
        <f t="shared" si="31"/>
        <v>87.49819962551007</v>
      </c>
      <c r="G330" s="134">
        <f t="shared" si="29"/>
        <v>277.72</v>
      </c>
      <c r="H330" s="135">
        <v>37</v>
      </c>
      <c r="I330" s="134">
        <v>619.25</v>
      </c>
      <c r="J330" s="134">
        <v>341.53</v>
      </c>
    </row>
    <row r="331" spans="1:10" ht="23.25">
      <c r="A331" s="140"/>
      <c r="B331" s="135">
        <v>5</v>
      </c>
      <c r="C331" s="148">
        <v>85.0113</v>
      </c>
      <c r="D331" s="148">
        <v>85.0367</v>
      </c>
      <c r="E331" s="134">
        <f t="shared" si="30"/>
        <v>0.02539999999999054</v>
      </c>
      <c r="F331" s="165">
        <f t="shared" si="31"/>
        <v>88.44935055886945</v>
      </c>
      <c r="G331" s="134">
        <f t="shared" si="29"/>
        <v>287.17</v>
      </c>
      <c r="H331" s="135">
        <v>38</v>
      </c>
      <c r="I331" s="134">
        <v>640.84</v>
      </c>
      <c r="J331" s="134">
        <v>353.67</v>
      </c>
    </row>
    <row r="332" spans="1:10" ht="23.25">
      <c r="A332" s="140"/>
      <c r="B332" s="135">
        <v>6</v>
      </c>
      <c r="C332" s="148">
        <v>87.3473</v>
      </c>
      <c r="D332" s="148">
        <v>87.3671</v>
      </c>
      <c r="E332" s="134">
        <f t="shared" si="30"/>
        <v>0.01979999999998938</v>
      </c>
      <c r="F332" s="165">
        <f t="shared" si="31"/>
        <v>73.49120332562312</v>
      </c>
      <c r="G332" s="134">
        <f t="shared" si="29"/>
        <v>269.42</v>
      </c>
      <c r="H332" s="135">
        <v>39</v>
      </c>
      <c r="I332" s="134">
        <v>670.25</v>
      </c>
      <c r="J332" s="134">
        <v>400.83</v>
      </c>
    </row>
    <row r="333" spans="1:10" ht="23.25">
      <c r="A333" s="140">
        <v>22152</v>
      </c>
      <c r="B333" s="135">
        <v>7</v>
      </c>
      <c r="C333" s="148">
        <v>86.3947</v>
      </c>
      <c r="D333" s="148">
        <v>86.4181</v>
      </c>
      <c r="E333" s="134">
        <f t="shared" si="30"/>
        <v>0.023399999999995202</v>
      </c>
      <c r="F333" s="165">
        <f t="shared" si="31"/>
        <v>89.94119229732561</v>
      </c>
      <c r="G333" s="134">
        <f t="shared" si="29"/>
        <v>260.16999999999996</v>
      </c>
      <c r="H333" s="135">
        <v>40</v>
      </c>
      <c r="I333" s="134">
        <v>808.43</v>
      </c>
      <c r="J333" s="134">
        <v>548.26</v>
      </c>
    </row>
    <row r="334" spans="1:10" ht="23.25">
      <c r="A334" s="140"/>
      <c r="B334" s="135">
        <v>8</v>
      </c>
      <c r="C334" s="148">
        <v>84.72</v>
      </c>
      <c r="D334" s="148">
        <v>84.7545</v>
      </c>
      <c r="E334" s="134">
        <f t="shared" si="30"/>
        <v>0.0344999999999942</v>
      </c>
      <c r="F334" s="165">
        <f t="shared" si="31"/>
        <v>114.4392476863177</v>
      </c>
      <c r="G334" s="134">
        <f t="shared" si="29"/>
        <v>301.47</v>
      </c>
      <c r="H334" s="135">
        <v>41</v>
      </c>
      <c r="I334" s="134">
        <v>645.7</v>
      </c>
      <c r="J334" s="134">
        <v>344.23</v>
      </c>
    </row>
    <row r="335" spans="1:10" ht="23.25">
      <c r="A335" s="140"/>
      <c r="B335" s="135">
        <v>9</v>
      </c>
      <c r="C335" s="148">
        <v>87.5942</v>
      </c>
      <c r="D335" s="148">
        <v>87.6185</v>
      </c>
      <c r="E335" s="134">
        <f t="shared" si="30"/>
        <v>0.024299999999996658</v>
      </c>
      <c r="F335" s="165">
        <f t="shared" si="31"/>
        <v>80.80606544292583</v>
      </c>
      <c r="G335" s="134">
        <f t="shared" si="29"/>
        <v>300.72</v>
      </c>
      <c r="H335" s="135">
        <v>42</v>
      </c>
      <c r="I335" s="134">
        <v>640.48</v>
      </c>
      <c r="J335" s="134">
        <v>339.76</v>
      </c>
    </row>
    <row r="336" spans="1:10" ht="23.25">
      <c r="A336" s="140">
        <v>22163</v>
      </c>
      <c r="B336" s="135">
        <v>19</v>
      </c>
      <c r="C336" s="148">
        <v>89.0004</v>
      </c>
      <c r="D336" s="148">
        <v>89.057</v>
      </c>
      <c r="E336" s="134">
        <f t="shared" si="30"/>
        <v>0.05660000000000309</v>
      </c>
      <c r="F336" s="165">
        <f t="shared" si="31"/>
        <v>193.08180391622804</v>
      </c>
      <c r="G336" s="134">
        <f t="shared" si="29"/>
        <v>293.14000000000004</v>
      </c>
      <c r="H336" s="135">
        <v>43</v>
      </c>
      <c r="I336" s="134">
        <v>688.46</v>
      </c>
      <c r="J336" s="134">
        <v>395.32</v>
      </c>
    </row>
    <row r="337" spans="1:10" ht="23.25">
      <c r="A337" s="140"/>
      <c r="B337" s="135">
        <v>20</v>
      </c>
      <c r="C337" s="148">
        <v>84.6921</v>
      </c>
      <c r="D337" s="148">
        <v>84.7585</v>
      </c>
      <c r="E337" s="134">
        <f t="shared" si="30"/>
        <v>0.06640000000000157</v>
      </c>
      <c r="F337" s="165">
        <f t="shared" si="31"/>
        <v>185.43342269884263</v>
      </c>
      <c r="G337" s="134">
        <f t="shared" si="29"/>
        <v>358.08</v>
      </c>
      <c r="H337" s="135">
        <v>44</v>
      </c>
      <c r="I337" s="134">
        <v>727.67</v>
      </c>
      <c r="J337" s="134">
        <v>369.59</v>
      </c>
    </row>
    <row r="338" spans="1:10" ht="23.25">
      <c r="A338" s="140"/>
      <c r="B338" s="135">
        <v>21</v>
      </c>
      <c r="C338" s="148">
        <v>86.3814</v>
      </c>
      <c r="D338" s="148">
        <v>86.4485</v>
      </c>
      <c r="E338" s="134">
        <f t="shared" si="30"/>
        <v>0.06709999999999638</v>
      </c>
      <c r="F338" s="165">
        <f t="shared" si="31"/>
        <v>228.40998059705345</v>
      </c>
      <c r="G338" s="134">
        <f t="shared" si="29"/>
        <v>293.77</v>
      </c>
      <c r="H338" s="135">
        <v>45</v>
      </c>
      <c r="I338" s="134">
        <v>848.31</v>
      </c>
      <c r="J338" s="134">
        <v>554.54</v>
      </c>
    </row>
    <row r="339" spans="1:10" ht="23.25">
      <c r="A339" s="140">
        <v>22173</v>
      </c>
      <c r="B339" s="135">
        <v>22</v>
      </c>
      <c r="C339" s="148">
        <v>85.162</v>
      </c>
      <c r="D339" s="148">
        <v>85.2019</v>
      </c>
      <c r="E339" s="134">
        <f t="shared" si="30"/>
        <v>0.03989999999998872</v>
      </c>
      <c r="F339" s="165">
        <f t="shared" si="31"/>
        <v>128.38664006689208</v>
      </c>
      <c r="G339" s="134">
        <f t="shared" si="29"/>
        <v>310.78000000000003</v>
      </c>
      <c r="H339" s="135">
        <v>46</v>
      </c>
      <c r="I339" s="134">
        <v>798.48</v>
      </c>
      <c r="J339" s="134">
        <v>487.7</v>
      </c>
    </row>
    <row r="340" spans="1:10" ht="23.25">
      <c r="A340" s="140"/>
      <c r="B340" s="135">
        <v>23</v>
      </c>
      <c r="C340" s="148">
        <v>87.712</v>
      </c>
      <c r="D340" s="148">
        <v>87.7537</v>
      </c>
      <c r="E340" s="134">
        <f t="shared" si="30"/>
        <v>0.04169999999999163</v>
      </c>
      <c r="F340" s="165">
        <f t="shared" si="31"/>
        <v>134.23034829070892</v>
      </c>
      <c r="G340" s="134">
        <f t="shared" si="29"/>
        <v>310.66</v>
      </c>
      <c r="H340" s="135">
        <v>47</v>
      </c>
      <c r="I340" s="134">
        <v>784.58</v>
      </c>
      <c r="J340" s="134">
        <v>473.92</v>
      </c>
    </row>
    <row r="341" spans="1:10" ht="23.25">
      <c r="A341" s="140"/>
      <c r="B341" s="135">
        <v>24</v>
      </c>
      <c r="C341" s="148">
        <v>88.0962</v>
      </c>
      <c r="D341" s="148">
        <v>88.1308</v>
      </c>
      <c r="E341" s="134">
        <f t="shared" si="30"/>
        <v>0.03459999999999752</v>
      </c>
      <c r="F341" s="165">
        <f t="shared" si="31"/>
        <v>134.24381159306873</v>
      </c>
      <c r="G341" s="134">
        <f t="shared" si="29"/>
        <v>257.7399999999999</v>
      </c>
      <c r="H341" s="135">
        <v>48</v>
      </c>
      <c r="I341" s="134">
        <v>889.06</v>
      </c>
      <c r="J341" s="134">
        <v>631.32</v>
      </c>
    </row>
    <row r="342" spans="1:10" ht="23.25">
      <c r="A342" s="140">
        <v>22185</v>
      </c>
      <c r="B342" s="135">
        <v>25</v>
      </c>
      <c r="C342" s="148">
        <v>87.0874</v>
      </c>
      <c r="D342" s="148">
        <v>87.1141</v>
      </c>
      <c r="E342" s="134">
        <f t="shared" si="30"/>
        <v>0.026699999999991064</v>
      </c>
      <c r="F342" s="165">
        <f t="shared" si="31"/>
        <v>100.16506602637706</v>
      </c>
      <c r="G342" s="134">
        <f t="shared" si="29"/>
        <v>266.55999999999995</v>
      </c>
      <c r="H342" s="135">
        <v>49</v>
      </c>
      <c r="I342" s="134">
        <v>834.38</v>
      </c>
      <c r="J342" s="134">
        <v>567.82</v>
      </c>
    </row>
    <row r="343" spans="1:10" ht="23.25">
      <c r="A343" s="140"/>
      <c r="B343" s="135">
        <v>26</v>
      </c>
      <c r="C343" s="148">
        <v>85.8244</v>
      </c>
      <c r="D343" s="148">
        <v>85.8556</v>
      </c>
      <c r="E343" s="134">
        <f t="shared" si="30"/>
        <v>0.03119999999999834</v>
      </c>
      <c r="F343" s="165">
        <f t="shared" si="31"/>
        <v>115.50849653844112</v>
      </c>
      <c r="G343" s="134">
        <f t="shared" si="29"/>
        <v>270.11000000000007</v>
      </c>
      <c r="H343" s="135">
        <v>50</v>
      </c>
      <c r="I343" s="134">
        <v>772.95</v>
      </c>
      <c r="J343" s="134">
        <v>502.84</v>
      </c>
    </row>
    <row r="344" spans="1:10" ht="23.25">
      <c r="A344" s="140"/>
      <c r="B344" s="135">
        <v>27</v>
      </c>
      <c r="C344" s="148">
        <v>86.3575</v>
      </c>
      <c r="D344" s="148">
        <v>86.3825</v>
      </c>
      <c r="E344" s="134">
        <f t="shared" si="30"/>
        <v>0.024999999999991473</v>
      </c>
      <c r="F344" s="165">
        <f t="shared" si="31"/>
        <v>91.38762977040308</v>
      </c>
      <c r="G344" s="134">
        <f t="shared" si="29"/>
        <v>273.56000000000006</v>
      </c>
      <c r="H344" s="135">
        <v>51</v>
      </c>
      <c r="I344" s="134">
        <v>800.74</v>
      </c>
      <c r="J344" s="134">
        <v>527.18</v>
      </c>
    </row>
    <row r="345" spans="1:10" ht="23.25">
      <c r="A345" s="140">
        <v>22193</v>
      </c>
      <c r="B345" s="135">
        <v>1</v>
      </c>
      <c r="C345" s="148">
        <v>85.4132</v>
      </c>
      <c r="D345" s="148">
        <v>85.5631</v>
      </c>
      <c r="E345" s="134">
        <f t="shared" si="30"/>
        <v>0.14990000000000236</v>
      </c>
      <c r="F345" s="165">
        <f t="shared" si="31"/>
        <v>539.3250341800474</v>
      </c>
      <c r="G345" s="134">
        <f t="shared" si="29"/>
        <v>277.94</v>
      </c>
      <c r="H345" s="135">
        <v>52</v>
      </c>
      <c r="I345" s="134">
        <v>606.4</v>
      </c>
      <c r="J345" s="134">
        <v>328.46</v>
      </c>
    </row>
    <row r="346" spans="1:10" ht="23.25">
      <c r="A346" s="140"/>
      <c r="B346" s="135">
        <v>2</v>
      </c>
      <c r="C346" s="148">
        <v>87.5258</v>
      </c>
      <c r="D346" s="148">
        <v>87.6428</v>
      </c>
      <c r="E346" s="134">
        <f t="shared" si="30"/>
        <v>0.11699999999999022</v>
      </c>
      <c r="F346" s="165">
        <f t="shared" si="31"/>
        <v>551.7826825126871</v>
      </c>
      <c r="G346" s="134">
        <f t="shared" si="29"/>
        <v>212.04000000000008</v>
      </c>
      <c r="H346" s="135">
        <v>53</v>
      </c>
      <c r="I346" s="134">
        <v>745.7</v>
      </c>
      <c r="J346" s="134">
        <v>533.66</v>
      </c>
    </row>
    <row r="347" spans="1:10" ht="23.25">
      <c r="A347" s="140"/>
      <c r="B347" s="135">
        <v>3</v>
      </c>
      <c r="C347" s="148">
        <v>85.9102</v>
      </c>
      <c r="D347" s="148">
        <v>86.0616</v>
      </c>
      <c r="E347" s="134">
        <f t="shared" si="30"/>
        <v>0.15139999999999532</v>
      </c>
      <c r="F347" s="165">
        <f t="shared" si="31"/>
        <v>550.2653194737054</v>
      </c>
      <c r="G347" s="134">
        <f t="shared" si="29"/>
        <v>275.14000000000004</v>
      </c>
      <c r="H347" s="135">
        <v>54</v>
      </c>
      <c r="I347" s="134">
        <v>628.47</v>
      </c>
      <c r="J347" s="134">
        <v>353.33</v>
      </c>
    </row>
    <row r="348" spans="1:10" ht="23.25">
      <c r="A348" s="140">
        <v>22207</v>
      </c>
      <c r="B348" s="135">
        <v>4</v>
      </c>
      <c r="C348" s="148">
        <v>85.0864</v>
      </c>
      <c r="D348" s="148">
        <v>85.1241</v>
      </c>
      <c r="E348" s="134">
        <f t="shared" si="30"/>
        <v>0.037700000000000955</v>
      </c>
      <c r="F348" s="165">
        <f t="shared" si="31"/>
        <v>142.44691302048273</v>
      </c>
      <c r="G348" s="134">
        <f t="shared" si="29"/>
        <v>264.65999999999997</v>
      </c>
      <c r="H348" s="135">
        <v>55</v>
      </c>
      <c r="I348" s="134">
        <v>751.18</v>
      </c>
      <c r="J348" s="134">
        <v>486.52</v>
      </c>
    </row>
    <row r="349" spans="1:10" ht="23.25">
      <c r="A349" s="140"/>
      <c r="B349" s="135">
        <v>5</v>
      </c>
      <c r="C349" s="148">
        <v>85.063</v>
      </c>
      <c r="D349" s="148">
        <v>85.102</v>
      </c>
      <c r="E349" s="134">
        <f t="shared" si="30"/>
        <v>0.03900000000000148</v>
      </c>
      <c r="F349" s="165">
        <f t="shared" si="31"/>
        <v>125.72939166317894</v>
      </c>
      <c r="G349" s="134">
        <f t="shared" si="29"/>
        <v>310.19</v>
      </c>
      <c r="H349" s="135">
        <v>56</v>
      </c>
      <c r="I349" s="134">
        <v>612.62</v>
      </c>
      <c r="J349" s="134">
        <v>302.43</v>
      </c>
    </row>
    <row r="350" spans="1:10" ht="23.25">
      <c r="A350" s="140"/>
      <c r="B350" s="135">
        <v>6</v>
      </c>
      <c r="C350" s="148">
        <v>87.4385</v>
      </c>
      <c r="D350" s="148">
        <v>87.4749</v>
      </c>
      <c r="E350" s="134">
        <f t="shared" si="30"/>
        <v>0.03640000000000043</v>
      </c>
      <c r="F350" s="165">
        <f t="shared" si="31"/>
        <v>151.6161279573494</v>
      </c>
      <c r="G350" s="134">
        <f t="shared" si="29"/>
        <v>240.07999999999993</v>
      </c>
      <c r="H350" s="135">
        <v>57</v>
      </c>
      <c r="I350" s="134">
        <v>788.28</v>
      </c>
      <c r="J350" s="134">
        <v>548.2</v>
      </c>
    </row>
    <row r="351" spans="1:10" ht="23.25">
      <c r="A351" s="140">
        <v>22213</v>
      </c>
      <c r="B351" s="135">
        <v>7</v>
      </c>
      <c r="C351" s="148">
        <v>86.4917</v>
      </c>
      <c r="D351" s="148">
        <v>86.6502</v>
      </c>
      <c r="E351" s="134">
        <f t="shared" si="30"/>
        <v>0.15850000000000364</v>
      </c>
      <c r="F351" s="165">
        <f t="shared" si="31"/>
        <v>602.3867436911052</v>
      </c>
      <c r="G351" s="134">
        <f t="shared" si="29"/>
        <v>263.12000000000006</v>
      </c>
      <c r="H351" s="135">
        <v>58</v>
      </c>
      <c r="I351" s="134">
        <v>710.45</v>
      </c>
      <c r="J351" s="134">
        <v>447.33</v>
      </c>
    </row>
    <row r="352" spans="1:10" ht="23.25">
      <c r="A352" s="140"/>
      <c r="B352" s="135">
        <v>8</v>
      </c>
      <c r="C352" s="148">
        <v>84.8135</v>
      </c>
      <c r="D352" s="148">
        <v>84.96</v>
      </c>
      <c r="E352" s="134">
        <f t="shared" si="30"/>
        <v>0.14649999999998897</v>
      </c>
      <c r="F352" s="165">
        <f t="shared" si="31"/>
        <v>729.4363672574634</v>
      </c>
      <c r="G352" s="134">
        <f t="shared" si="29"/>
        <v>200.84000000000003</v>
      </c>
      <c r="H352" s="135">
        <v>59</v>
      </c>
      <c r="I352" s="134">
        <v>770.23</v>
      </c>
      <c r="J352" s="134">
        <v>569.39</v>
      </c>
    </row>
    <row r="353" spans="1:10" ht="23.25">
      <c r="A353" s="140"/>
      <c r="B353" s="135">
        <v>9</v>
      </c>
      <c r="C353" s="148">
        <v>87.6209</v>
      </c>
      <c r="D353" s="148">
        <v>87.7836</v>
      </c>
      <c r="E353" s="134">
        <f t="shared" si="30"/>
        <v>0.16270000000000095</v>
      </c>
      <c r="F353" s="165">
        <f t="shared" si="31"/>
        <v>717.5303197353957</v>
      </c>
      <c r="G353" s="134">
        <f t="shared" si="29"/>
        <v>226.75</v>
      </c>
      <c r="H353" s="135">
        <v>60</v>
      </c>
      <c r="I353" s="134">
        <v>745.05</v>
      </c>
      <c r="J353" s="134">
        <v>518.3</v>
      </c>
    </row>
    <row r="354" spans="1:10" ht="23.25">
      <c r="A354" s="140">
        <v>22223</v>
      </c>
      <c r="B354" s="135">
        <v>28</v>
      </c>
      <c r="C354" s="148">
        <v>87.2131</v>
      </c>
      <c r="D354" s="148">
        <v>87.2309</v>
      </c>
      <c r="E354" s="134">
        <f t="shared" si="30"/>
        <v>0.017800000000008254</v>
      </c>
      <c r="F354" s="165">
        <f t="shared" si="31"/>
        <v>48.98857850559586</v>
      </c>
      <c r="G354" s="134">
        <f t="shared" si="29"/>
        <v>363.34999999999997</v>
      </c>
      <c r="H354" s="135">
        <v>61</v>
      </c>
      <c r="I354" s="134">
        <v>755.81</v>
      </c>
      <c r="J354" s="134">
        <v>392.46</v>
      </c>
    </row>
    <row r="355" spans="1:10" ht="23.25">
      <c r="A355" s="140"/>
      <c r="B355" s="135">
        <v>29</v>
      </c>
      <c r="C355" s="148">
        <v>85.2336</v>
      </c>
      <c r="D355" s="148">
        <v>85.2468</v>
      </c>
      <c r="E355" s="134">
        <f t="shared" si="30"/>
        <v>0.013199999999997658</v>
      </c>
      <c r="F355" s="165">
        <f t="shared" si="31"/>
        <v>42.26705091257655</v>
      </c>
      <c r="G355" s="134">
        <f t="shared" si="29"/>
        <v>312.3</v>
      </c>
      <c r="H355" s="135">
        <v>62</v>
      </c>
      <c r="I355" s="134">
        <v>741.62</v>
      </c>
      <c r="J355" s="134">
        <v>429.32</v>
      </c>
    </row>
    <row r="356" spans="1:10" ht="23.25">
      <c r="A356" s="140"/>
      <c r="B356" s="135">
        <v>30</v>
      </c>
      <c r="C356" s="148">
        <v>84.9792</v>
      </c>
      <c r="D356" s="148">
        <v>84.9943</v>
      </c>
      <c r="E356" s="134">
        <f t="shared" si="30"/>
        <v>0.015099999999989677</v>
      </c>
      <c r="F356" s="165">
        <f t="shared" si="31"/>
        <v>119.23562855329816</v>
      </c>
      <c r="G356" s="134">
        <f t="shared" si="29"/>
        <v>126.63999999999999</v>
      </c>
      <c r="H356" s="135">
        <v>63</v>
      </c>
      <c r="I356" s="134">
        <v>777.99</v>
      </c>
      <c r="J356" s="134">
        <v>651.35</v>
      </c>
    </row>
    <row r="357" spans="1:10" ht="23.25">
      <c r="A357" s="140">
        <v>22233</v>
      </c>
      <c r="B357" s="135">
        <v>31</v>
      </c>
      <c r="C357" s="148">
        <v>84.8504</v>
      </c>
      <c r="D357" s="148">
        <v>84.8608</v>
      </c>
      <c r="E357" s="134">
        <f t="shared" si="30"/>
        <v>0.010400000000004184</v>
      </c>
      <c r="F357" s="165">
        <f t="shared" si="31"/>
        <v>41.43096167637711</v>
      </c>
      <c r="G357" s="134">
        <f t="shared" si="29"/>
        <v>251.02000000000004</v>
      </c>
      <c r="H357" s="135">
        <v>64</v>
      </c>
      <c r="I357" s="134">
        <v>753.71</v>
      </c>
      <c r="J357" s="134">
        <v>502.69</v>
      </c>
    </row>
    <row r="358" spans="1:10" ht="23.25">
      <c r="A358" s="140"/>
      <c r="B358" s="135">
        <v>32</v>
      </c>
      <c r="C358" s="148">
        <v>84.9736</v>
      </c>
      <c r="D358" s="148">
        <v>84.9866</v>
      </c>
      <c r="E358" s="134">
        <f t="shared" si="30"/>
        <v>0.012999999999991019</v>
      </c>
      <c r="F358" s="165">
        <f t="shared" si="31"/>
        <v>48.47490491457609</v>
      </c>
      <c r="G358" s="134">
        <f t="shared" si="29"/>
        <v>268.18</v>
      </c>
      <c r="H358" s="135">
        <v>65</v>
      </c>
      <c r="I358" s="134">
        <v>623.85</v>
      </c>
      <c r="J358" s="134">
        <v>355.67</v>
      </c>
    </row>
    <row r="359" spans="1:10" ht="23.25">
      <c r="A359" s="140"/>
      <c r="B359" s="135">
        <v>33</v>
      </c>
      <c r="C359" s="148">
        <v>85.9891</v>
      </c>
      <c r="D359" s="148">
        <v>86.0017</v>
      </c>
      <c r="E359" s="134">
        <f t="shared" si="30"/>
        <v>0.012600000000006162</v>
      </c>
      <c r="F359" s="165">
        <f t="shared" si="31"/>
        <v>48.77293489202663</v>
      </c>
      <c r="G359" s="134">
        <f t="shared" si="29"/>
        <v>258.34000000000003</v>
      </c>
      <c r="H359" s="135">
        <v>66</v>
      </c>
      <c r="I359" s="134">
        <v>791.22</v>
      </c>
      <c r="J359" s="134">
        <v>532.88</v>
      </c>
    </row>
    <row r="360" spans="1:10" ht="23.25">
      <c r="A360" s="140">
        <v>22242</v>
      </c>
      <c r="B360" s="135">
        <v>34</v>
      </c>
      <c r="C360" s="148">
        <v>83.7283</v>
      </c>
      <c r="D360" s="148">
        <v>83.7413</v>
      </c>
      <c r="E360" s="134">
        <f t="shared" si="30"/>
        <v>0.012999999999991019</v>
      </c>
      <c r="F360" s="165">
        <f t="shared" si="31"/>
        <v>57.494140020304364</v>
      </c>
      <c r="G360" s="134">
        <f t="shared" si="29"/>
        <v>226.10999999999996</v>
      </c>
      <c r="H360" s="135">
        <v>67</v>
      </c>
      <c r="I360" s="134">
        <v>723.56</v>
      </c>
      <c r="J360" s="134">
        <v>497.45</v>
      </c>
    </row>
    <row r="361" spans="1:10" ht="23.25">
      <c r="A361" s="140"/>
      <c r="B361" s="135">
        <v>35</v>
      </c>
      <c r="C361" s="148">
        <v>85.0264</v>
      </c>
      <c r="D361" s="148">
        <v>85.0424</v>
      </c>
      <c r="E361" s="134">
        <f t="shared" si="30"/>
        <v>0.016000000000005343</v>
      </c>
      <c r="F361" s="165">
        <f t="shared" si="31"/>
        <v>70.51564565890412</v>
      </c>
      <c r="G361" s="134">
        <f t="shared" si="29"/>
        <v>226.89999999999998</v>
      </c>
      <c r="H361" s="135">
        <v>68</v>
      </c>
      <c r="I361" s="134">
        <v>754.04</v>
      </c>
      <c r="J361" s="134">
        <v>527.14</v>
      </c>
    </row>
    <row r="362" spans="1:10" ht="23.25">
      <c r="A362" s="140"/>
      <c r="B362" s="135">
        <v>36</v>
      </c>
      <c r="C362" s="148">
        <v>84.5535</v>
      </c>
      <c r="D362" s="148">
        <v>84.5656</v>
      </c>
      <c r="E362" s="134">
        <f t="shared" si="30"/>
        <v>0.012100000000003774</v>
      </c>
      <c r="F362" s="165">
        <f t="shared" si="31"/>
        <v>50.534580688288415</v>
      </c>
      <c r="G362" s="134">
        <f t="shared" si="29"/>
        <v>239.43999999999994</v>
      </c>
      <c r="H362" s="135">
        <v>69</v>
      </c>
      <c r="I362" s="134">
        <v>648.55</v>
      </c>
      <c r="J362" s="134">
        <v>409.11</v>
      </c>
    </row>
    <row r="363" spans="1:10" ht="23.25">
      <c r="A363" s="140">
        <v>22253</v>
      </c>
      <c r="B363" s="135">
        <v>28</v>
      </c>
      <c r="C363" s="148">
        <v>87.2466</v>
      </c>
      <c r="D363" s="148">
        <v>87.2513</v>
      </c>
      <c r="E363" s="134">
        <f t="shared" si="30"/>
        <v>0.004699999999999704</v>
      </c>
      <c r="F363" s="165">
        <f t="shared" si="31"/>
        <v>17.553688141922333</v>
      </c>
      <c r="G363" s="134">
        <f t="shared" si="29"/>
        <v>267.75</v>
      </c>
      <c r="H363" s="135">
        <v>70</v>
      </c>
      <c r="I363" s="134">
        <v>802.49</v>
      </c>
      <c r="J363" s="134">
        <v>534.74</v>
      </c>
    </row>
    <row r="364" spans="1:10" ht="23.25">
      <c r="A364" s="140"/>
      <c r="B364" s="135">
        <v>29</v>
      </c>
      <c r="C364" s="148">
        <v>85.3004</v>
      </c>
      <c r="D364" s="148">
        <v>85.3116</v>
      </c>
      <c r="E364" s="134">
        <f t="shared" si="30"/>
        <v>0.01120000000000232</v>
      </c>
      <c r="F364" s="165">
        <f t="shared" si="31"/>
        <v>30.170788211848283</v>
      </c>
      <c r="G364" s="134">
        <f t="shared" si="29"/>
        <v>371.21999999999997</v>
      </c>
      <c r="H364" s="135">
        <v>71</v>
      </c>
      <c r="I364" s="134">
        <v>740.68</v>
      </c>
      <c r="J364" s="134">
        <v>369.46</v>
      </c>
    </row>
    <row r="365" spans="1:10" ht="23.25">
      <c r="A365" s="140"/>
      <c r="B365" s="135">
        <v>30</v>
      </c>
      <c r="C365" s="148">
        <v>85.0085</v>
      </c>
      <c r="D365" s="148">
        <v>85.0122</v>
      </c>
      <c r="E365" s="134">
        <f t="shared" si="30"/>
        <v>0.0037000000000091404</v>
      </c>
      <c r="F365" s="165">
        <f t="shared" si="31"/>
        <v>12.444504237888946</v>
      </c>
      <c r="G365" s="134">
        <f t="shared" si="29"/>
        <v>297.31999999999994</v>
      </c>
      <c r="H365" s="135">
        <v>72</v>
      </c>
      <c r="I365" s="134">
        <v>837.28</v>
      </c>
      <c r="J365" s="134">
        <v>539.96</v>
      </c>
    </row>
    <row r="366" spans="1:10" ht="23.25">
      <c r="A366" s="140">
        <v>22264</v>
      </c>
      <c r="B366" s="135">
        <v>31</v>
      </c>
      <c r="C366" s="148">
        <v>84.925</v>
      </c>
      <c r="D366" s="148">
        <v>84.9295</v>
      </c>
      <c r="E366" s="134">
        <f t="shared" si="30"/>
        <v>0.004500000000007276</v>
      </c>
      <c r="F366" s="165">
        <f t="shared" si="31"/>
        <v>13.537091631091016</v>
      </c>
      <c r="G366" s="134">
        <f t="shared" si="29"/>
        <v>332.42</v>
      </c>
      <c r="H366" s="135">
        <v>73</v>
      </c>
      <c r="I366" s="134">
        <v>713.09</v>
      </c>
      <c r="J366" s="134">
        <v>380.67</v>
      </c>
    </row>
    <row r="367" spans="1:10" ht="23.25">
      <c r="A367" s="140"/>
      <c r="B367" s="135">
        <v>32</v>
      </c>
      <c r="C367" s="148">
        <v>85.0517</v>
      </c>
      <c r="D367" s="148">
        <v>85.0578</v>
      </c>
      <c r="E367" s="134">
        <f t="shared" si="30"/>
        <v>0.006100000000003547</v>
      </c>
      <c r="F367" s="165">
        <f t="shared" si="31"/>
        <v>18.26019277975078</v>
      </c>
      <c r="G367" s="134">
        <f t="shared" si="29"/>
        <v>334.06000000000006</v>
      </c>
      <c r="H367" s="135">
        <v>74</v>
      </c>
      <c r="I367" s="134">
        <v>879.32</v>
      </c>
      <c r="J367" s="134">
        <v>545.26</v>
      </c>
    </row>
    <row r="368" spans="1:10" ht="23.25">
      <c r="A368" s="140"/>
      <c r="B368" s="135">
        <v>33</v>
      </c>
      <c r="C368" s="148">
        <v>86.0395</v>
      </c>
      <c r="D368" s="148">
        <v>86.051</v>
      </c>
      <c r="E368" s="134">
        <f t="shared" si="30"/>
        <v>0.011499999999998067</v>
      </c>
      <c r="F368" s="165">
        <f t="shared" si="31"/>
        <v>47.700029034792266</v>
      </c>
      <c r="G368" s="134">
        <f t="shared" si="29"/>
        <v>241.09000000000003</v>
      </c>
      <c r="H368" s="135">
        <v>75</v>
      </c>
      <c r="I368" s="134">
        <v>772.14</v>
      </c>
      <c r="J368" s="134">
        <v>531.05</v>
      </c>
    </row>
    <row r="369" spans="1:10" ht="23.25">
      <c r="A369" s="140">
        <v>22272</v>
      </c>
      <c r="B369" s="135">
        <v>34</v>
      </c>
      <c r="C369" s="148">
        <v>83.7665</v>
      </c>
      <c r="D369" s="148">
        <v>83.7818</v>
      </c>
      <c r="E369" s="134">
        <f t="shared" si="30"/>
        <v>0.015300000000010527</v>
      </c>
      <c r="F369" s="165">
        <f t="shared" si="31"/>
        <v>63.92312513060595</v>
      </c>
      <c r="G369" s="134">
        <f t="shared" si="29"/>
        <v>239.3499999999999</v>
      </c>
      <c r="H369" s="135">
        <v>76</v>
      </c>
      <c r="I369" s="134">
        <v>803.92</v>
      </c>
      <c r="J369" s="134">
        <v>564.57</v>
      </c>
    </row>
    <row r="370" spans="1:10" ht="23.25">
      <c r="A370" s="140"/>
      <c r="B370" s="135">
        <v>35</v>
      </c>
      <c r="C370" s="148">
        <v>85.0646</v>
      </c>
      <c r="D370" s="148">
        <v>85.0796</v>
      </c>
      <c r="E370" s="134">
        <f t="shared" si="30"/>
        <v>0.015000000000000568</v>
      </c>
      <c r="F370" s="165">
        <f t="shared" si="31"/>
        <v>45.6384823683347</v>
      </c>
      <c r="G370" s="134">
        <f t="shared" si="29"/>
        <v>328.67</v>
      </c>
      <c r="H370" s="135">
        <v>77</v>
      </c>
      <c r="I370" s="134">
        <v>840.36</v>
      </c>
      <c r="J370" s="134">
        <v>511.69</v>
      </c>
    </row>
    <row r="371" spans="1:10" ht="23.25">
      <c r="A371" s="140"/>
      <c r="B371" s="135">
        <v>36</v>
      </c>
      <c r="C371" s="148">
        <v>84.625</v>
      </c>
      <c r="D371" s="148">
        <v>84.6313</v>
      </c>
      <c r="E371" s="134">
        <f t="shared" si="30"/>
        <v>0.0062999999999959755</v>
      </c>
      <c r="F371" s="165">
        <f t="shared" si="31"/>
        <v>23.425299323254162</v>
      </c>
      <c r="G371" s="134">
        <f t="shared" si="29"/>
        <v>268.94000000000005</v>
      </c>
      <c r="H371" s="135">
        <v>78</v>
      </c>
      <c r="I371" s="134">
        <v>670.94</v>
      </c>
      <c r="J371" s="134">
        <v>402</v>
      </c>
    </row>
    <row r="372" spans="1:10" ht="23.25">
      <c r="A372" s="140">
        <v>22285</v>
      </c>
      <c r="B372" s="135">
        <v>19</v>
      </c>
      <c r="C372" s="148">
        <v>88.972</v>
      </c>
      <c r="D372" s="148">
        <v>88.9805</v>
      </c>
      <c r="E372" s="134">
        <f t="shared" si="30"/>
        <v>0.008500000000012164</v>
      </c>
      <c r="F372" s="165">
        <f t="shared" si="31"/>
        <v>29.85703747940625</v>
      </c>
      <c r="G372" s="134">
        <f t="shared" si="29"/>
        <v>284.69</v>
      </c>
      <c r="H372" s="135">
        <v>79</v>
      </c>
      <c r="I372" s="134">
        <v>643.15</v>
      </c>
      <c r="J372" s="134">
        <v>358.46</v>
      </c>
    </row>
    <row r="373" spans="1:10" ht="23.25">
      <c r="A373" s="140"/>
      <c r="B373" s="135">
        <v>20</v>
      </c>
      <c r="C373" s="148">
        <v>84.6604</v>
      </c>
      <c r="D373" s="148">
        <v>84.6708</v>
      </c>
      <c r="E373" s="134">
        <f t="shared" si="30"/>
        <v>0.010400000000004184</v>
      </c>
      <c r="F373" s="165">
        <f t="shared" si="31"/>
        <v>45.57206082119182</v>
      </c>
      <c r="G373" s="134">
        <f t="shared" si="29"/>
        <v>228.20999999999998</v>
      </c>
      <c r="H373" s="135">
        <v>80</v>
      </c>
      <c r="I373" s="134">
        <v>712.13</v>
      </c>
      <c r="J373" s="134">
        <v>483.92</v>
      </c>
    </row>
    <row r="374" spans="1:10" ht="23.25">
      <c r="A374" s="140"/>
      <c r="B374" s="135">
        <v>21</v>
      </c>
      <c r="C374" s="148">
        <v>86.3254</v>
      </c>
      <c r="D374" s="148">
        <v>86.3462</v>
      </c>
      <c r="E374" s="134">
        <f t="shared" si="30"/>
        <v>0.020799999999994156</v>
      </c>
      <c r="F374" s="165">
        <f t="shared" si="31"/>
        <v>64.49612403098963</v>
      </c>
      <c r="G374" s="134">
        <f t="shared" si="29"/>
        <v>322.5</v>
      </c>
      <c r="H374" s="135">
        <v>81</v>
      </c>
      <c r="I374" s="134">
        <v>658.53</v>
      </c>
      <c r="J374" s="134">
        <v>336.03</v>
      </c>
    </row>
    <row r="375" spans="1:10" ht="23.25">
      <c r="A375" s="140">
        <v>22299</v>
      </c>
      <c r="B375" s="135">
        <v>22</v>
      </c>
      <c r="C375" s="148">
        <v>85.1235</v>
      </c>
      <c r="D375" s="148">
        <v>85.1418</v>
      </c>
      <c r="E375" s="134">
        <f t="shared" si="30"/>
        <v>0.01829999999999643</v>
      </c>
      <c r="F375" s="165">
        <f t="shared" si="31"/>
        <v>65.8060340177512</v>
      </c>
      <c r="G375" s="134">
        <f t="shared" si="29"/>
        <v>278.09</v>
      </c>
      <c r="H375" s="135">
        <v>82</v>
      </c>
      <c r="I375" s="134">
        <v>682.79</v>
      </c>
      <c r="J375" s="134">
        <v>404.7</v>
      </c>
    </row>
    <row r="376" spans="1:10" ht="23.25">
      <c r="A376" s="140"/>
      <c r="B376" s="135">
        <v>23</v>
      </c>
      <c r="C376" s="148">
        <v>87.6388</v>
      </c>
      <c r="D376" s="148">
        <v>87.6448</v>
      </c>
      <c r="E376" s="134">
        <f t="shared" si="30"/>
        <v>0.006000000000000227</v>
      </c>
      <c r="F376" s="165">
        <f t="shared" si="31"/>
        <v>22.294887039239846</v>
      </c>
      <c r="G376" s="134">
        <f t="shared" si="29"/>
        <v>269.12</v>
      </c>
      <c r="H376" s="135">
        <v>83</v>
      </c>
      <c r="I376" s="134">
        <v>844.03</v>
      </c>
      <c r="J376" s="134">
        <v>574.91</v>
      </c>
    </row>
    <row r="377" spans="1:10" ht="23.25">
      <c r="A377" s="140"/>
      <c r="B377" s="135">
        <v>24</v>
      </c>
      <c r="C377" s="148">
        <v>88.0697</v>
      </c>
      <c r="D377" s="148">
        <v>88.0805</v>
      </c>
      <c r="E377" s="134">
        <f t="shared" si="30"/>
        <v>0.010800000000003251</v>
      </c>
      <c r="F377" s="165">
        <f t="shared" si="31"/>
        <v>36.70722588540294</v>
      </c>
      <c r="G377" s="134">
        <f t="shared" si="29"/>
        <v>294.21999999999997</v>
      </c>
      <c r="H377" s="135">
        <v>84</v>
      </c>
      <c r="I377" s="134">
        <v>692.55</v>
      </c>
      <c r="J377" s="134">
        <v>398.33</v>
      </c>
    </row>
    <row r="378" spans="1:10" ht="23.25">
      <c r="A378" s="140">
        <v>22306</v>
      </c>
      <c r="B378" s="135">
        <v>25</v>
      </c>
      <c r="C378" s="148">
        <v>87.035</v>
      </c>
      <c r="D378" s="148">
        <v>87.0454</v>
      </c>
      <c r="E378" s="134">
        <f t="shared" si="30"/>
        <v>0.010400000000004184</v>
      </c>
      <c r="F378" s="165">
        <f t="shared" si="31"/>
        <v>36.4324248581384</v>
      </c>
      <c r="G378" s="134">
        <f t="shared" si="29"/>
        <v>285.4599999999999</v>
      </c>
      <c r="H378" s="135">
        <v>85</v>
      </c>
      <c r="I378" s="134">
        <v>827.54</v>
      </c>
      <c r="J378" s="134">
        <v>542.08</v>
      </c>
    </row>
    <row r="379" spans="1:10" ht="23.25">
      <c r="A379" s="140"/>
      <c r="B379" s="135">
        <v>26</v>
      </c>
      <c r="C379" s="148">
        <v>85.831</v>
      </c>
      <c r="D379" s="148">
        <v>85.8464</v>
      </c>
      <c r="E379" s="134">
        <f t="shared" si="30"/>
        <v>0.015399999999999636</v>
      </c>
      <c r="F379" s="165">
        <f t="shared" si="31"/>
        <v>44.17924149406057</v>
      </c>
      <c r="G379" s="134">
        <f t="shared" si="29"/>
        <v>348.58000000000004</v>
      </c>
      <c r="H379" s="135">
        <v>86</v>
      </c>
      <c r="I379" s="134">
        <v>718.72</v>
      </c>
      <c r="J379" s="134">
        <v>370.14</v>
      </c>
    </row>
    <row r="380" spans="1:10" ht="23.25">
      <c r="A380" s="140"/>
      <c r="B380" s="135">
        <v>27</v>
      </c>
      <c r="C380" s="148">
        <v>86.2835</v>
      </c>
      <c r="D380" s="148">
        <v>86.2937</v>
      </c>
      <c r="E380" s="134">
        <f t="shared" si="30"/>
        <v>0.010199999999997544</v>
      </c>
      <c r="F380" s="165">
        <f t="shared" si="31"/>
        <v>32.6107807404487</v>
      </c>
      <c r="G380" s="134">
        <f t="shared" si="29"/>
        <v>312.78</v>
      </c>
      <c r="H380" s="135">
        <v>87</v>
      </c>
      <c r="I380" s="134">
        <v>790.4</v>
      </c>
      <c r="J380" s="134">
        <v>477.62</v>
      </c>
    </row>
    <row r="381" spans="1:10" ht="23.25">
      <c r="A381" s="140">
        <v>22314</v>
      </c>
      <c r="B381" s="135">
        <v>28</v>
      </c>
      <c r="C381" s="148">
        <v>87.2217</v>
      </c>
      <c r="D381" s="148">
        <v>87.2351</v>
      </c>
      <c r="E381" s="134">
        <f t="shared" si="30"/>
        <v>0.013400000000004297</v>
      </c>
      <c r="F381" s="165">
        <f t="shared" si="31"/>
        <v>46.117841409706415</v>
      </c>
      <c r="G381" s="134">
        <f t="shared" si="29"/>
        <v>290.56</v>
      </c>
      <c r="H381" s="135">
        <v>88</v>
      </c>
      <c r="I381" s="134">
        <v>658.74</v>
      </c>
      <c r="J381" s="134">
        <v>368.18</v>
      </c>
    </row>
    <row r="382" spans="1:10" ht="23.25">
      <c r="A382" s="140"/>
      <c r="B382" s="135">
        <v>29</v>
      </c>
      <c r="C382" s="195">
        <v>85.2616</v>
      </c>
      <c r="D382" s="148">
        <v>85.2745</v>
      </c>
      <c r="E382" s="134">
        <f t="shared" si="30"/>
        <v>0.01290000000000191</v>
      </c>
      <c r="F382" s="165">
        <f t="shared" si="31"/>
        <v>57.6794097920944</v>
      </c>
      <c r="G382" s="134">
        <f t="shared" si="29"/>
        <v>223.64999999999998</v>
      </c>
      <c r="H382" s="135">
        <v>89</v>
      </c>
      <c r="I382" s="134">
        <v>750.84</v>
      </c>
      <c r="J382" s="134">
        <v>527.19</v>
      </c>
    </row>
    <row r="383" spans="1:10" ht="23.25">
      <c r="A383" s="140"/>
      <c r="B383" s="135">
        <v>30</v>
      </c>
      <c r="C383" s="148">
        <v>84.9609</v>
      </c>
      <c r="D383" s="148">
        <v>84.9689</v>
      </c>
      <c r="E383" s="134">
        <f t="shared" si="30"/>
        <v>0.008000000000009777</v>
      </c>
      <c r="F383" s="165">
        <f t="shared" si="31"/>
        <v>31.38485680662918</v>
      </c>
      <c r="G383" s="134">
        <f t="shared" si="29"/>
        <v>254.89999999999998</v>
      </c>
      <c r="H383" s="135">
        <v>90</v>
      </c>
      <c r="I383" s="134">
        <v>784.15</v>
      </c>
      <c r="J383" s="134">
        <v>529.25</v>
      </c>
    </row>
    <row r="384" spans="1:10" ht="23.25">
      <c r="A384" s="140">
        <v>22332</v>
      </c>
      <c r="B384" s="135">
        <v>31</v>
      </c>
      <c r="C384" s="148">
        <v>84.8535</v>
      </c>
      <c r="D384" s="148">
        <v>84.8632</v>
      </c>
      <c r="E384" s="134">
        <f t="shared" si="30"/>
        <v>0.009700000000009368</v>
      </c>
      <c r="F384" s="165">
        <f t="shared" si="31"/>
        <v>35.04082074997966</v>
      </c>
      <c r="G384" s="134">
        <f t="shared" si="29"/>
        <v>276.81999999999994</v>
      </c>
      <c r="H384" s="135">
        <v>91</v>
      </c>
      <c r="I384" s="134">
        <v>794.43</v>
      </c>
      <c r="J384" s="134">
        <v>517.61</v>
      </c>
    </row>
    <row r="385" spans="1:10" ht="23.25">
      <c r="A385" s="140"/>
      <c r="B385" s="135">
        <v>32</v>
      </c>
      <c r="C385" s="148">
        <v>84.9953</v>
      </c>
      <c r="D385" s="148">
        <v>85.0107</v>
      </c>
      <c r="E385" s="134">
        <f t="shared" si="30"/>
        <v>0.015399999999999636</v>
      </c>
      <c r="F385" s="165">
        <f t="shared" si="31"/>
        <v>62.14438481094241</v>
      </c>
      <c r="G385" s="134">
        <f t="shared" si="29"/>
        <v>247.80999999999995</v>
      </c>
      <c r="H385" s="135">
        <v>92</v>
      </c>
      <c r="I385" s="134">
        <v>828.78</v>
      </c>
      <c r="J385" s="134">
        <v>580.97</v>
      </c>
    </row>
    <row r="386" spans="1:10" ht="23.25">
      <c r="A386" s="140"/>
      <c r="B386" s="135">
        <v>33</v>
      </c>
      <c r="C386" s="148">
        <v>85.96</v>
      </c>
      <c r="D386" s="148">
        <v>85.97</v>
      </c>
      <c r="E386" s="134">
        <f t="shared" si="30"/>
        <v>0.010000000000005116</v>
      </c>
      <c r="F386" s="165">
        <f t="shared" si="31"/>
        <v>34.30414050977707</v>
      </c>
      <c r="G386" s="134">
        <f t="shared" si="29"/>
        <v>291.51000000000005</v>
      </c>
      <c r="H386" s="135">
        <v>93</v>
      </c>
      <c r="I386" s="134">
        <v>657.83</v>
      </c>
      <c r="J386" s="134">
        <v>366.32</v>
      </c>
    </row>
    <row r="387" spans="1:10" ht="23.25">
      <c r="A387" s="140">
        <v>22339</v>
      </c>
      <c r="B387" s="135">
        <v>34</v>
      </c>
      <c r="C387" s="148">
        <v>83.7175</v>
      </c>
      <c r="D387" s="148">
        <v>83.7296</v>
      </c>
      <c r="E387" s="134">
        <f t="shared" si="30"/>
        <v>0.012100000000003774</v>
      </c>
      <c r="F387" s="165">
        <f t="shared" si="31"/>
        <v>37.28239100293876</v>
      </c>
      <c r="G387" s="134">
        <f t="shared" si="29"/>
        <v>324.55</v>
      </c>
      <c r="H387" s="135">
        <v>94</v>
      </c>
      <c r="I387" s="134">
        <v>663.97</v>
      </c>
      <c r="J387" s="134">
        <v>339.42</v>
      </c>
    </row>
    <row r="388" spans="1:10" ht="23.25">
      <c r="A388" s="140"/>
      <c r="B388" s="135">
        <v>35</v>
      </c>
      <c r="C388" s="148">
        <v>85.0042</v>
      </c>
      <c r="D388" s="148">
        <v>85.0187</v>
      </c>
      <c r="E388" s="134">
        <f t="shared" si="30"/>
        <v>0.014499999999998181</v>
      </c>
      <c r="F388" s="165">
        <f t="shared" si="31"/>
        <v>45.91513616212217</v>
      </c>
      <c r="G388" s="134">
        <f t="shared" si="29"/>
        <v>315.8</v>
      </c>
      <c r="H388" s="135">
        <v>95</v>
      </c>
      <c r="I388" s="134">
        <v>787.61</v>
      </c>
      <c r="J388" s="134">
        <v>471.81</v>
      </c>
    </row>
    <row r="389" spans="1:10" ht="23.25">
      <c r="A389" s="140"/>
      <c r="B389" s="135">
        <v>36</v>
      </c>
      <c r="C389" s="148">
        <v>84.57</v>
      </c>
      <c r="D389" s="148">
        <v>84.5796</v>
      </c>
      <c r="E389" s="134">
        <f t="shared" si="30"/>
        <v>0.009600000000006048</v>
      </c>
      <c r="F389" s="165">
        <f t="shared" si="31"/>
        <v>34.327397554194555</v>
      </c>
      <c r="G389" s="134">
        <f t="shared" si="29"/>
        <v>279.65999999999997</v>
      </c>
      <c r="H389" s="135">
        <v>96</v>
      </c>
      <c r="I389" s="134">
        <v>852.06</v>
      </c>
      <c r="J389" s="134">
        <v>572.4</v>
      </c>
    </row>
    <row r="390" spans="1:10" ht="23.25">
      <c r="A390" s="140">
        <v>22361</v>
      </c>
      <c r="B390" s="135">
        <v>19</v>
      </c>
      <c r="C390" s="148">
        <v>88.9522</v>
      </c>
      <c r="D390" s="148">
        <v>88.9673</v>
      </c>
      <c r="E390" s="134">
        <f t="shared" si="30"/>
        <v>0.015099999999989677</v>
      </c>
      <c r="F390" s="165">
        <f aca="true" t="shared" si="32" ref="F390:F453">((10^6)*E390/G390)</f>
        <v>48.468896449860935</v>
      </c>
      <c r="G390" s="134">
        <f aca="true" t="shared" si="33" ref="G390:G506">I390-J390</f>
        <v>311.54</v>
      </c>
      <c r="H390" s="135">
        <v>97</v>
      </c>
      <c r="I390" s="134">
        <v>681.2</v>
      </c>
      <c r="J390" s="134">
        <v>369.66</v>
      </c>
    </row>
    <row r="391" spans="1:10" ht="23.25">
      <c r="A391" s="140"/>
      <c r="B391" s="135">
        <v>20</v>
      </c>
      <c r="C391" s="148">
        <v>84.6281</v>
      </c>
      <c r="D391" s="148">
        <v>84.6469</v>
      </c>
      <c r="E391" s="134">
        <f t="shared" si="30"/>
        <v>0.018799999999998818</v>
      </c>
      <c r="F391" s="165">
        <f t="shared" si="32"/>
        <v>76.76289249111437</v>
      </c>
      <c r="G391" s="134">
        <f t="shared" si="33"/>
        <v>244.90999999999997</v>
      </c>
      <c r="H391" s="135">
        <v>98</v>
      </c>
      <c r="I391" s="134">
        <v>761.17</v>
      </c>
      <c r="J391" s="134">
        <v>516.26</v>
      </c>
    </row>
    <row r="392" spans="1:10" ht="23.25">
      <c r="A392" s="140"/>
      <c r="B392" s="135">
        <v>21</v>
      </c>
      <c r="C392" s="148">
        <v>86.3074</v>
      </c>
      <c r="D392" s="148">
        <v>86.3218</v>
      </c>
      <c r="E392" s="134">
        <f t="shared" si="30"/>
        <v>0.014399999999994861</v>
      </c>
      <c r="F392" s="165">
        <f t="shared" si="32"/>
        <v>52.86731771787525</v>
      </c>
      <c r="G392" s="134">
        <f t="shared" si="33"/>
        <v>272.38</v>
      </c>
      <c r="H392" s="135">
        <v>99</v>
      </c>
      <c r="I392" s="134">
        <v>627.25</v>
      </c>
      <c r="J392" s="134">
        <v>354.87</v>
      </c>
    </row>
    <row r="393" spans="1:10" ht="23.25">
      <c r="A393" s="140">
        <v>22368</v>
      </c>
      <c r="B393" s="135">
        <v>22</v>
      </c>
      <c r="C393" s="148">
        <v>85.0991</v>
      </c>
      <c r="D393" s="148">
        <v>85.1103</v>
      </c>
      <c r="E393" s="134">
        <f t="shared" si="30"/>
        <v>0.011199999999988108</v>
      </c>
      <c r="F393" s="165">
        <f t="shared" si="32"/>
        <v>49.81098510112567</v>
      </c>
      <c r="G393" s="134">
        <f t="shared" si="33"/>
        <v>224.85000000000002</v>
      </c>
      <c r="H393" s="135">
        <v>100</v>
      </c>
      <c r="I393" s="134">
        <v>780.95</v>
      </c>
      <c r="J393" s="134">
        <v>556.1</v>
      </c>
    </row>
    <row r="394" spans="1:10" ht="23.25">
      <c r="A394" s="140"/>
      <c r="B394" s="135">
        <v>23</v>
      </c>
      <c r="C394" s="148">
        <v>87.6656</v>
      </c>
      <c r="D394" s="148">
        <v>87.6817</v>
      </c>
      <c r="E394" s="134">
        <f t="shared" si="30"/>
        <v>0.016100000000008663</v>
      </c>
      <c r="F394" s="165">
        <f t="shared" si="32"/>
        <v>63.34093949173286</v>
      </c>
      <c r="G394" s="134">
        <f t="shared" si="33"/>
        <v>254.18000000000006</v>
      </c>
      <c r="H394" s="135">
        <v>101</v>
      </c>
      <c r="I394" s="134">
        <v>766.33</v>
      </c>
      <c r="J394" s="134">
        <v>512.15</v>
      </c>
    </row>
    <row r="395" spans="1:10" ht="24" thickBot="1">
      <c r="A395" s="201"/>
      <c r="B395" s="202">
        <v>24</v>
      </c>
      <c r="C395" s="203">
        <v>88.0422</v>
      </c>
      <c r="D395" s="203">
        <v>88.0546</v>
      </c>
      <c r="E395" s="204">
        <f t="shared" si="30"/>
        <v>0.012399999999999523</v>
      </c>
      <c r="F395" s="205">
        <f t="shared" si="32"/>
        <v>48.82466433043085</v>
      </c>
      <c r="G395" s="204">
        <f t="shared" si="33"/>
        <v>253.97000000000003</v>
      </c>
      <c r="H395" s="202">
        <v>102</v>
      </c>
      <c r="I395" s="204">
        <v>794.78</v>
      </c>
      <c r="J395" s="204">
        <v>540.81</v>
      </c>
    </row>
    <row r="396" spans="1:10" ht="23.25">
      <c r="A396" s="177">
        <v>22380</v>
      </c>
      <c r="B396" s="178">
        <v>25</v>
      </c>
      <c r="C396" s="179">
        <v>87.1386</v>
      </c>
      <c r="D396" s="179">
        <v>87.1473</v>
      </c>
      <c r="E396" s="200">
        <f t="shared" si="30"/>
        <v>0.008700000000004593</v>
      </c>
      <c r="F396" s="206">
        <f t="shared" si="32"/>
        <v>27.28555747218</v>
      </c>
      <c r="G396" s="200">
        <f t="shared" si="33"/>
        <v>318.85</v>
      </c>
      <c r="H396" s="135">
        <v>1</v>
      </c>
      <c r="I396" s="200">
        <v>681.12</v>
      </c>
      <c r="J396" s="200">
        <v>362.27</v>
      </c>
    </row>
    <row r="397" spans="1:10" ht="23.25">
      <c r="A397" s="140"/>
      <c r="B397" s="135">
        <v>26</v>
      </c>
      <c r="C397" s="148">
        <v>85.8626</v>
      </c>
      <c r="D397" s="148">
        <v>85.8735</v>
      </c>
      <c r="E397" s="200">
        <f t="shared" si="30"/>
        <v>0.010900000000006571</v>
      </c>
      <c r="F397" s="165">
        <f t="shared" si="32"/>
        <v>35.50257312229356</v>
      </c>
      <c r="G397" s="134">
        <f t="shared" si="33"/>
        <v>307.02000000000004</v>
      </c>
      <c r="H397" s="135">
        <v>2</v>
      </c>
      <c r="I397" s="134">
        <v>797.84</v>
      </c>
      <c r="J397" s="134">
        <v>490.82</v>
      </c>
    </row>
    <row r="398" spans="1:10" ht="23.25">
      <c r="A398" s="140"/>
      <c r="B398" s="135">
        <v>27</v>
      </c>
      <c r="C398" s="148">
        <v>86.3947</v>
      </c>
      <c r="D398" s="148">
        <v>86.4091</v>
      </c>
      <c r="E398" s="200">
        <f t="shared" si="30"/>
        <v>0.014399999999994861</v>
      </c>
      <c r="F398" s="165">
        <f t="shared" si="32"/>
        <v>41.19935912106564</v>
      </c>
      <c r="G398" s="134">
        <f t="shared" si="33"/>
        <v>349.52</v>
      </c>
      <c r="H398" s="135">
        <v>3</v>
      </c>
      <c r="I398" s="134">
        <v>620.26</v>
      </c>
      <c r="J398" s="134">
        <v>270.74</v>
      </c>
    </row>
    <row r="399" spans="1:10" ht="23.25">
      <c r="A399" s="140">
        <v>22394</v>
      </c>
      <c r="B399" s="135">
        <v>28</v>
      </c>
      <c r="C399" s="148">
        <v>87.297</v>
      </c>
      <c r="D399" s="148">
        <v>87.3046</v>
      </c>
      <c r="E399" s="200">
        <f t="shared" si="30"/>
        <v>0.0075999999999964984</v>
      </c>
      <c r="F399" s="165">
        <f t="shared" si="32"/>
        <v>22.656808967316064</v>
      </c>
      <c r="G399" s="134">
        <f t="shared" si="33"/>
        <v>335.43999999999994</v>
      </c>
      <c r="H399" s="135">
        <v>4</v>
      </c>
      <c r="I399" s="134">
        <v>671.67</v>
      </c>
      <c r="J399" s="134">
        <v>336.23</v>
      </c>
    </row>
    <row r="400" spans="1:10" ht="23.25">
      <c r="A400" s="140"/>
      <c r="B400" s="135">
        <v>29</v>
      </c>
      <c r="C400" s="148">
        <v>85.3236</v>
      </c>
      <c r="D400" s="148">
        <v>85.3339</v>
      </c>
      <c r="E400" s="200">
        <f t="shared" si="30"/>
        <v>0.010300000000000864</v>
      </c>
      <c r="F400" s="165">
        <f t="shared" si="32"/>
        <v>33.77270640698035</v>
      </c>
      <c r="G400" s="134">
        <f t="shared" si="33"/>
        <v>304.97999999999996</v>
      </c>
      <c r="H400" s="135">
        <v>5</v>
      </c>
      <c r="I400" s="134">
        <v>722.9</v>
      </c>
      <c r="J400" s="134">
        <v>417.92</v>
      </c>
    </row>
    <row r="401" spans="1:10" ht="23.25">
      <c r="A401" s="140"/>
      <c r="B401" s="135">
        <v>30</v>
      </c>
      <c r="C401" s="148">
        <v>85.0516</v>
      </c>
      <c r="D401" s="148">
        <v>85.0588</v>
      </c>
      <c r="E401" s="200">
        <f t="shared" si="30"/>
        <v>0.0072000000000116415</v>
      </c>
      <c r="F401" s="165">
        <f t="shared" si="32"/>
        <v>23.13996464731365</v>
      </c>
      <c r="G401" s="134">
        <f t="shared" si="33"/>
        <v>311.15</v>
      </c>
      <c r="H401" s="135">
        <v>6</v>
      </c>
      <c r="I401" s="134">
        <v>694.14</v>
      </c>
      <c r="J401" s="134">
        <v>382.99</v>
      </c>
    </row>
    <row r="402" spans="1:10" ht="23.25">
      <c r="A402" s="140">
        <v>22411</v>
      </c>
      <c r="B402" s="135">
        <v>31</v>
      </c>
      <c r="C402" s="148">
        <v>84.853</v>
      </c>
      <c r="D402" s="149">
        <v>84.8651</v>
      </c>
      <c r="E402" s="134">
        <f t="shared" si="30"/>
        <v>0.012100000000003774</v>
      </c>
      <c r="F402" s="165">
        <f t="shared" si="32"/>
        <v>39.12185974329521</v>
      </c>
      <c r="G402" s="134">
        <f t="shared" si="33"/>
        <v>309.28999999999996</v>
      </c>
      <c r="H402" s="135">
        <v>7</v>
      </c>
      <c r="I402" s="134">
        <v>658.06</v>
      </c>
      <c r="J402" s="134">
        <v>348.77</v>
      </c>
    </row>
    <row r="403" spans="1:10" ht="23.25">
      <c r="A403" s="140"/>
      <c r="B403" s="135">
        <v>32</v>
      </c>
      <c r="C403" s="148">
        <v>84.8424</v>
      </c>
      <c r="D403" s="148">
        <v>84.8567</v>
      </c>
      <c r="E403" s="134">
        <f t="shared" si="30"/>
        <v>0.014300000000005753</v>
      </c>
      <c r="F403" s="165">
        <f t="shared" si="32"/>
        <v>45.58059477896838</v>
      </c>
      <c r="G403" s="134">
        <f t="shared" si="33"/>
        <v>313.73</v>
      </c>
      <c r="H403" s="135">
        <v>8</v>
      </c>
      <c r="I403" s="134">
        <v>785.83</v>
      </c>
      <c r="J403" s="134">
        <v>472.1</v>
      </c>
    </row>
    <row r="404" spans="1:10" ht="23.25">
      <c r="A404" s="140"/>
      <c r="B404" s="135">
        <v>33</v>
      </c>
      <c r="C404" s="148">
        <v>85.966</v>
      </c>
      <c r="D404" s="148">
        <v>85.9846</v>
      </c>
      <c r="E404" s="134">
        <f t="shared" si="30"/>
        <v>0.01860000000000639</v>
      </c>
      <c r="F404" s="165">
        <f t="shared" si="32"/>
        <v>32.217834130129546</v>
      </c>
      <c r="G404" s="134">
        <f t="shared" si="33"/>
        <v>577.3199999999999</v>
      </c>
      <c r="H404" s="135">
        <v>9</v>
      </c>
      <c r="I404" s="134">
        <v>727.31</v>
      </c>
      <c r="J404" s="134">
        <v>149.99</v>
      </c>
    </row>
    <row r="405" spans="1:10" ht="23.25">
      <c r="A405" s="140">
        <v>22422</v>
      </c>
      <c r="B405" s="135">
        <v>34</v>
      </c>
      <c r="C405" s="148">
        <v>83.6695</v>
      </c>
      <c r="D405" s="148">
        <v>83.6836</v>
      </c>
      <c r="E405" s="134">
        <f t="shared" si="30"/>
        <v>0.014099999999999113</v>
      </c>
      <c r="F405" s="165">
        <f t="shared" si="32"/>
        <v>44.487915693819374</v>
      </c>
      <c r="G405" s="134">
        <f t="shared" si="33"/>
        <v>316.94</v>
      </c>
      <c r="H405" s="135">
        <v>10</v>
      </c>
      <c r="I405" s="134">
        <v>663.75</v>
      </c>
      <c r="J405" s="134">
        <v>346.81</v>
      </c>
    </row>
    <row r="406" spans="1:10" ht="23.25">
      <c r="A406" s="140"/>
      <c r="B406" s="135">
        <v>35</v>
      </c>
      <c r="C406" s="148">
        <v>84.9594</v>
      </c>
      <c r="D406" s="148">
        <v>84.9733</v>
      </c>
      <c r="E406" s="134">
        <f t="shared" si="30"/>
        <v>0.013899999999992474</v>
      </c>
      <c r="F406" s="165">
        <f t="shared" si="32"/>
        <v>45.25034181910434</v>
      </c>
      <c r="G406" s="134">
        <f t="shared" si="33"/>
        <v>307.18</v>
      </c>
      <c r="H406" s="135">
        <v>11</v>
      </c>
      <c r="I406" s="134">
        <v>714.01</v>
      </c>
      <c r="J406" s="134">
        <v>406.83</v>
      </c>
    </row>
    <row r="407" spans="1:10" ht="23.25">
      <c r="A407" s="140"/>
      <c r="B407" s="135">
        <v>36</v>
      </c>
      <c r="C407" s="148">
        <v>84.566</v>
      </c>
      <c r="D407" s="148">
        <v>84.5802</v>
      </c>
      <c r="E407" s="134">
        <f t="shared" si="30"/>
        <v>0.014200000000002433</v>
      </c>
      <c r="F407" s="165">
        <f t="shared" si="32"/>
        <v>45.63861927107551</v>
      </c>
      <c r="G407" s="134">
        <f t="shared" si="33"/>
        <v>311.14</v>
      </c>
      <c r="H407" s="135">
        <v>12</v>
      </c>
      <c r="I407" s="134">
        <v>682.76</v>
      </c>
      <c r="J407" s="134">
        <v>371.62</v>
      </c>
    </row>
    <row r="408" spans="1:10" ht="23.25">
      <c r="A408" s="140">
        <v>22444</v>
      </c>
      <c r="B408" s="135">
        <v>31</v>
      </c>
      <c r="C408" s="148">
        <v>84.8921</v>
      </c>
      <c r="D408" s="148">
        <v>84.9154</v>
      </c>
      <c r="E408" s="134">
        <f t="shared" si="30"/>
        <v>0.023300000000006094</v>
      </c>
      <c r="F408" s="165">
        <f t="shared" si="32"/>
        <v>71.4833563430161</v>
      </c>
      <c r="G408" s="134">
        <f t="shared" si="33"/>
        <v>325.94999999999993</v>
      </c>
      <c r="H408" s="135">
        <v>13</v>
      </c>
      <c r="I408" s="134">
        <v>714.43</v>
      </c>
      <c r="J408" s="134">
        <v>388.48</v>
      </c>
    </row>
    <row r="409" spans="1:10" ht="23.25">
      <c r="A409" s="140"/>
      <c r="B409" s="135">
        <v>32</v>
      </c>
      <c r="C409" s="148">
        <v>85.029</v>
      </c>
      <c r="D409" s="148">
        <v>85.0472</v>
      </c>
      <c r="E409" s="134">
        <f t="shared" si="30"/>
        <v>0.01820000000000732</v>
      </c>
      <c r="F409" s="165">
        <f t="shared" si="32"/>
        <v>51.70748337975829</v>
      </c>
      <c r="G409" s="134">
        <f t="shared" si="33"/>
        <v>351.97999999999996</v>
      </c>
      <c r="H409" s="135">
        <v>14</v>
      </c>
      <c r="I409" s="134">
        <v>709.93</v>
      </c>
      <c r="J409" s="134">
        <v>357.95</v>
      </c>
    </row>
    <row r="410" spans="1:10" ht="23.25">
      <c r="A410" s="140"/>
      <c r="B410" s="135">
        <v>33</v>
      </c>
      <c r="C410" s="148">
        <v>85.9732</v>
      </c>
      <c r="D410" s="148">
        <v>85.9946</v>
      </c>
      <c r="E410" s="134">
        <f t="shared" si="30"/>
        <v>0.021399999999999864</v>
      </c>
      <c r="F410" s="165">
        <f t="shared" si="32"/>
        <v>63.48641272101536</v>
      </c>
      <c r="G410" s="134">
        <f t="shared" si="33"/>
        <v>337.08000000000004</v>
      </c>
      <c r="H410" s="135">
        <v>15</v>
      </c>
      <c r="I410" s="134">
        <v>716.44</v>
      </c>
      <c r="J410" s="134">
        <v>379.36</v>
      </c>
    </row>
    <row r="411" spans="1:10" ht="23.25">
      <c r="A411" s="140">
        <v>22451</v>
      </c>
      <c r="B411" s="135">
        <v>34</v>
      </c>
      <c r="C411" s="148">
        <v>83.7491</v>
      </c>
      <c r="D411" s="148">
        <v>83.762</v>
      </c>
      <c r="E411" s="134">
        <f t="shared" si="30"/>
        <v>0.01290000000000191</v>
      </c>
      <c r="F411" s="165">
        <f t="shared" si="32"/>
        <v>38.942220612213696</v>
      </c>
      <c r="G411" s="134">
        <f t="shared" si="33"/>
        <v>331.26000000000005</v>
      </c>
      <c r="H411" s="135">
        <v>16</v>
      </c>
      <c r="I411" s="134">
        <v>695.7</v>
      </c>
      <c r="J411" s="134">
        <v>364.44</v>
      </c>
    </row>
    <row r="412" spans="1:10" ht="23.25">
      <c r="A412" s="140"/>
      <c r="B412" s="135">
        <v>35</v>
      </c>
      <c r="C412" s="148">
        <v>85.0417</v>
      </c>
      <c r="D412" s="148">
        <v>85.0552</v>
      </c>
      <c r="E412" s="134">
        <f t="shared" si="30"/>
        <v>0.013499999999993406</v>
      </c>
      <c r="F412" s="165">
        <f t="shared" si="32"/>
        <v>56.6631689401612</v>
      </c>
      <c r="G412" s="134">
        <f t="shared" si="33"/>
        <v>238.25</v>
      </c>
      <c r="H412" s="135">
        <v>17</v>
      </c>
      <c r="I412" s="134">
        <v>882.7</v>
      </c>
      <c r="J412" s="134">
        <v>644.45</v>
      </c>
    </row>
    <row r="413" spans="1:10" ht="23.25">
      <c r="A413" s="140"/>
      <c r="B413" s="135">
        <v>36</v>
      </c>
      <c r="C413" s="148">
        <v>84.5797</v>
      </c>
      <c r="D413" s="148">
        <v>84.6011</v>
      </c>
      <c r="E413" s="134">
        <f t="shared" si="30"/>
        <v>0.021399999999999864</v>
      </c>
      <c r="F413" s="165">
        <f t="shared" si="32"/>
        <v>72.14861265634961</v>
      </c>
      <c r="G413" s="134">
        <f t="shared" si="33"/>
        <v>296.61</v>
      </c>
      <c r="H413" s="135">
        <v>18</v>
      </c>
      <c r="I413" s="134">
        <v>799.34</v>
      </c>
      <c r="J413" s="134">
        <v>502.73</v>
      </c>
    </row>
    <row r="414" spans="1:10" ht="23.25">
      <c r="A414" s="140">
        <v>22468</v>
      </c>
      <c r="B414" s="135">
        <v>13</v>
      </c>
      <c r="C414" s="148">
        <v>86.7947</v>
      </c>
      <c r="D414" s="148">
        <v>86.7981</v>
      </c>
      <c r="E414" s="134">
        <f t="shared" si="30"/>
        <v>0.0033999999999991815</v>
      </c>
      <c r="F414" s="165">
        <f t="shared" si="32"/>
        <v>11.448582396118196</v>
      </c>
      <c r="G414" s="134">
        <f t="shared" si="33"/>
        <v>296.97999999999996</v>
      </c>
      <c r="H414" s="135">
        <v>19</v>
      </c>
      <c r="I414" s="134">
        <v>733.28</v>
      </c>
      <c r="J414" s="134">
        <v>436.3</v>
      </c>
    </row>
    <row r="415" spans="1:10" ht="23.25">
      <c r="A415" s="140"/>
      <c r="B415" s="135">
        <v>14</v>
      </c>
      <c r="C415" s="148">
        <v>85.9834</v>
      </c>
      <c r="D415" s="148">
        <v>85.9868</v>
      </c>
      <c r="E415" s="134">
        <f t="shared" si="30"/>
        <v>0.0033999999999991815</v>
      </c>
      <c r="F415" s="165">
        <f t="shared" si="32"/>
        <v>11.084667296968606</v>
      </c>
      <c r="G415" s="134">
        <f t="shared" si="33"/>
        <v>306.7300000000001</v>
      </c>
      <c r="H415" s="135">
        <v>20</v>
      </c>
      <c r="I415" s="134">
        <v>797.82</v>
      </c>
      <c r="J415" s="134">
        <v>491.09</v>
      </c>
    </row>
    <row r="416" spans="1:10" ht="23.25">
      <c r="A416" s="140"/>
      <c r="B416" s="135">
        <v>15</v>
      </c>
      <c r="C416" s="148">
        <v>87.0271</v>
      </c>
      <c r="D416" s="148">
        <v>87.031</v>
      </c>
      <c r="E416" s="134">
        <f t="shared" si="30"/>
        <v>0.003900000000001569</v>
      </c>
      <c r="F416" s="165">
        <f t="shared" si="32"/>
        <v>13.772645407358016</v>
      </c>
      <c r="G416" s="134">
        <f t="shared" si="33"/>
        <v>283.16999999999996</v>
      </c>
      <c r="H416" s="135">
        <v>21</v>
      </c>
      <c r="I416" s="134">
        <v>810.27</v>
      </c>
      <c r="J416" s="134">
        <v>527.1</v>
      </c>
    </row>
    <row r="417" spans="1:10" ht="23.25">
      <c r="A417" s="140">
        <v>22479</v>
      </c>
      <c r="B417" s="135">
        <v>16</v>
      </c>
      <c r="C417" s="148">
        <v>86.2175</v>
      </c>
      <c r="D417" s="148">
        <v>86.2223</v>
      </c>
      <c r="E417" s="134">
        <f t="shared" si="30"/>
        <v>0.004800000000003024</v>
      </c>
      <c r="F417" s="165">
        <f t="shared" si="32"/>
        <v>14.158039111591966</v>
      </c>
      <c r="G417" s="134">
        <f t="shared" si="33"/>
        <v>339.03</v>
      </c>
      <c r="H417" s="135">
        <v>22</v>
      </c>
      <c r="I417" s="134">
        <v>722.01</v>
      </c>
      <c r="J417" s="134">
        <v>382.98</v>
      </c>
    </row>
    <row r="418" spans="1:10" ht="23.25">
      <c r="A418" s="140"/>
      <c r="B418" s="135">
        <v>17</v>
      </c>
      <c r="C418" s="148">
        <v>87.2808</v>
      </c>
      <c r="D418" s="148">
        <v>87.2822</v>
      </c>
      <c r="E418" s="134">
        <f t="shared" si="30"/>
        <v>0.0014000000000038426</v>
      </c>
      <c r="F418" s="165">
        <f t="shared" si="32"/>
        <v>3.9663427486864116</v>
      </c>
      <c r="G418" s="134">
        <f t="shared" si="33"/>
        <v>352.96999999999997</v>
      </c>
      <c r="H418" s="135">
        <v>23</v>
      </c>
      <c r="I418" s="134">
        <v>702.41</v>
      </c>
      <c r="J418" s="134">
        <v>349.44</v>
      </c>
    </row>
    <row r="419" spans="1:10" ht="23.25">
      <c r="A419" s="140"/>
      <c r="B419" s="135">
        <v>18</v>
      </c>
      <c r="C419" s="148">
        <v>85.2052</v>
      </c>
      <c r="D419" s="148">
        <v>85.2074</v>
      </c>
      <c r="E419" s="134">
        <f t="shared" si="30"/>
        <v>0.002200000000001978</v>
      </c>
      <c r="F419" s="165">
        <f t="shared" si="32"/>
        <v>8.632190222090474</v>
      </c>
      <c r="G419" s="134">
        <f t="shared" si="33"/>
        <v>254.86</v>
      </c>
      <c r="H419" s="135">
        <v>24</v>
      </c>
      <c r="I419" s="134">
        <v>784.33</v>
      </c>
      <c r="J419" s="134">
        <v>529.47</v>
      </c>
    </row>
    <row r="420" spans="1:10" ht="23.25">
      <c r="A420" s="140">
        <v>22487</v>
      </c>
      <c r="B420" s="135">
        <v>19</v>
      </c>
      <c r="C420" s="148">
        <v>88.9869</v>
      </c>
      <c r="D420" s="148">
        <v>88.9879</v>
      </c>
      <c r="E420" s="134">
        <f t="shared" si="30"/>
        <v>0.000999999999990564</v>
      </c>
      <c r="F420" s="165">
        <f t="shared" si="32"/>
        <v>3.423602314322859</v>
      </c>
      <c r="G420" s="134">
        <f t="shared" si="33"/>
        <v>292.09000000000003</v>
      </c>
      <c r="H420" s="135">
        <v>25</v>
      </c>
      <c r="I420" s="134">
        <v>794.98</v>
      </c>
      <c r="J420" s="134">
        <v>502.89</v>
      </c>
    </row>
    <row r="421" spans="1:10" ht="23.25">
      <c r="A421" s="140"/>
      <c r="B421" s="135">
        <v>20</v>
      </c>
      <c r="C421" s="148">
        <v>84.6551</v>
      </c>
      <c r="D421" s="148">
        <v>84.6583</v>
      </c>
      <c r="E421" s="134">
        <f t="shared" si="30"/>
        <v>0.003199999999992542</v>
      </c>
      <c r="F421" s="165">
        <f t="shared" si="32"/>
        <v>10.113780025260878</v>
      </c>
      <c r="G421" s="134">
        <f t="shared" si="33"/>
        <v>316.40000000000003</v>
      </c>
      <c r="H421" s="135">
        <v>26</v>
      </c>
      <c r="I421" s="134">
        <v>681.2</v>
      </c>
      <c r="J421" s="134">
        <v>364.8</v>
      </c>
    </row>
    <row r="422" spans="1:10" ht="23.25">
      <c r="A422" s="140"/>
      <c r="B422" s="135">
        <v>21</v>
      </c>
      <c r="C422" s="148">
        <v>86.3627</v>
      </c>
      <c r="D422" s="148">
        <v>86.3703</v>
      </c>
      <c r="E422" s="134">
        <f t="shared" si="30"/>
        <v>0.0075999999999964984</v>
      </c>
      <c r="F422" s="165">
        <f t="shared" si="32"/>
        <v>25.370543463735135</v>
      </c>
      <c r="G422" s="134">
        <f t="shared" si="33"/>
        <v>299.56000000000006</v>
      </c>
      <c r="H422" s="135">
        <v>27</v>
      </c>
      <c r="I422" s="134">
        <v>698.08</v>
      </c>
      <c r="J422" s="134">
        <v>398.52</v>
      </c>
    </row>
    <row r="423" spans="1:10" ht="23.25">
      <c r="A423" s="140">
        <v>22495</v>
      </c>
      <c r="B423" s="135">
        <v>13</v>
      </c>
      <c r="C423" s="148">
        <v>86.8012</v>
      </c>
      <c r="D423" s="148">
        <v>86.8168</v>
      </c>
      <c r="E423" s="134">
        <f t="shared" si="30"/>
        <v>0.015600000000006276</v>
      </c>
      <c r="F423" s="165">
        <f t="shared" si="32"/>
        <v>54.572168194242906</v>
      </c>
      <c r="G423" s="134">
        <f t="shared" si="33"/>
        <v>285.85999999999996</v>
      </c>
      <c r="H423" s="135">
        <v>28</v>
      </c>
      <c r="I423" s="134">
        <v>687.92</v>
      </c>
      <c r="J423" s="134">
        <v>402.06</v>
      </c>
    </row>
    <row r="424" spans="1:10" ht="23.25">
      <c r="A424" s="140"/>
      <c r="B424" s="135">
        <v>14</v>
      </c>
      <c r="C424" s="148">
        <v>85.9768</v>
      </c>
      <c r="D424" s="148">
        <v>85.9971</v>
      </c>
      <c r="E424" s="134">
        <f t="shared" si="30"/>
        <v>0.02030000000000598</v>
      </c>
      <c r="F424" s="165">
        <f t="shared" si="32"/>
        <v>74.68727005153048</v>
      </c>
      <c r="G424" s="134">
        <f t="shared" si="33"/>
        <v>271.79999999999995</v>
      </c>
      <c r="H424" s="135">
        <v>29</v>
      </c>
      <c r="I424" s="134">
        <v>763.05</v>
      </c>
      <c r="J424" s="134">
        <v>491.25</v>
      </c>
    </row>
    <row r="425" spans="1:10" ht="23.25">
      <c r="A425" s="140"/>
      <c r="B425" s="135">
        <v>15</v>
      </c>
      <c r="C425" s="148">
        <v>87.0464</v>
      </c>
      <c r="D425" s="148">
        <v>87.0625</v>
      </c>
      <c r="E425" s="134">
        <f t="shared" si="30"/>
        <v>0.016099999999994452</v>
      </c>
      <c r="F425" s="165">
        <f t="shared" si="32"/>
        <v>56.19742399383731</v>
      </c>
      <c r="G425" s="134">
        <f t="shared" si="33"/>
        <v>286.49</v>
      </c>
      <c r="H425" s="135">
        <v>30</v>
      </c>
      <c r="I425" s="134">
        <v>635.13</v>
      </c>
      <c r="J425" s="134">
        <v>348.64</v>
      </c>
    </row>
    <row r="426" spans="1:10" ht="23.25">
      <c r="A426" s="140">
        <v>22501</v>
      </c>
      <c r="B426" s="135">
        <v>16</v>
      </c>
      <c r="C426" s="148">
        <v>86.2038</v>
      </c>
      <c r="D426" s="148">
        <v>86.221</v>
      </c>
      <c r="E426" s="134">
        <f t="shared" si="30"/>
        <v>0.017200000000002547</v>
      </c>
      <c r="F426" s="165">
        <f t="shared" si="32"/>
        <v>70.27579162411664</v>
      </c>
      <c r="G426" s="134">
        <f t="shared" si="33"/>
        <v>244.75</v>
      </c>
      <c r="H426" s="135">
        <v>31</v>
      </c>
      <c r="I426" s="134">
        <v>802.59</v>
      </c>
      <c r="J426" s="134">
        <v>557.84</v>
      </c>
    </row>
    <row r="427" spans="1:10" ht="23.25">
      <c r="A427" s="140"/>
      <c r="B427" s="135">
        <v>17</v>
      </c>
      <c r="C427" s="148">
        <v>87.2675</v>
      </c>
      <c r="D427" s="148">
        <v>87.2783</v>
      </c>
      <c r="E427" s="134">
        <f t="shared" si="30"/>
        <v>0.010800000000003251</v>
      </c>
      <c r="F427" s="165">
        <f t="shared" si="32"/>
        <v>45.18450338885136</v>
      </c>
      <c r="G427" s="134">
        <f t="shared" si="33"/>
        <v>239.01999999999998</v>
      </c>
      <c r="H427" s="135">
        <v>32</v>
      </c>
      <c r="I427" s="134">
        <v>793.92</v>
      </c>
      <c r="J427" s="134">
        <v>554.9</v>
      </c>
    </row>
    <row r="428" spans="1:10" ht="23.25">
      <c r="A428" s="140"/>
      <c r="B428" s="135">
        <v>148</v>
      </c>
      <c r="C428" s="148">
        <v>85.2242</v>
      </c>
      <c r="D428" s="148">
        <v>85.2346</v>
      </c>
      <c r="E428" s="134">
        <f t="shared" si="30"/>
        <v>0.010400000000004184</v>
      </c>
      <c r="F428" s="165">
        <f t="shared" si="32"/>
        <v>39.25861613379708</v>
      </c>
      <c r="G428" s="134">
        <f t="shared" si="33"/>
        <v>264.91</v>
      </c>
      <c r="H428" s="135">
        <v>33</v>
      </c>
      <c r="I428" s="134">
        <v>767.23</v>
      </c>
      <c r="J428" s="134">
        <v>502.32</v>
      </c>
    </row>
    <row r="429" spans="1:10" ht="23.25">
      <c r="A429" s="140">
        <v>22516</v>
      </c>
      <c r="B429" s="135">
        <v>19</v>
      </c>
      <c r="C429" s="148">
        <v>89.0433</v>
      </c>
      <c r="D429" s="148">
        <v>89.0526</v>
      </c>
      <c r="E429" s="134">
        <f t="shared" si="30"/>
        <v>0.00929999999999609</v>
      </c>
      <c r="F429" s="165">
        <f t="shared" si="32"/>
        <v>42.615589057398566</v>
      </c>
      <c r="G429" s="134">
        <f t="shared" si="33"/>
        <v>218.23000000000002</v>
      </c>
      <c r="H429" s="135">
        <v>34</v>
      </c>
      <c r="I429" s="134">
        <v>768.83</v>
      </c>
      <c r="J429" s="134">
        <v>550.6</v>
      </c>
    </row>
    <row r="430" spans="1:10" ht="23.25">
      <c r="A430" s="140"/>
      <c r="B430" s="135">
        <v>20</v>
      </c>
      <c r="C430" s="148">
        <v>84.721</v>
      </c>
      <c r="D430" s="148">
        <v>84.7373</v>
      </c>
      <c r="E430" s="134">
        <f t="shared" si="30"/>
        <v>0.01630000000000109</v>
      </c>
      <c r="F430" s="165">
        <f t="shared" si="32"/>
        <v>59.60870360212504</v>
      </c>
      <c r="G430" s="134">
        <f t="shared" si="33"/>
        <v>273.45</v>
      </c>
      <c r="H430" s="135">
        <v>35</v>
      </c>
      <c r="I430" s="134">
        <v>761.11</v>
      </c>
      <c r="J430" s="134">
        <v>487.66</v>
      </c>
    </row>
    <row r="431" spans="1:10" ht="23.25">
      <c r="A431" s="140"/>
      <c r="B431" s="135">
        <v>21</v>
      </c>
      <c r="C431" s="148">
        <v>86.4036</v>
      </c>
      <c r="D431" s="148">
        <v>86.4199</v>
      </c>
      <c r="E431" s="134">
        <f t="shared" si="30"/>
        <v>0.01630000000000109</v>
      </c>
      <c r="F431" s="165">
        <f t="shared" si="32"/>
        <v>53.362142342699826</v>
      </c>
      <c r="G431" s="134">
        <f t="shared" si="33"/>
        <v>305.46000000000004</v>
      </c>
      <c r="H431" s="135">
        <v>36</v>
      </c>
      <c r="I431" s="134">
        <v>673.1</v>
      </c>
      <c r="J431" s="134">
        <v>367.64</v>
      </c>
    </row>
    <row r="432" spans="1:10" ht="23.25">
      <c r="A432" s="140">
        <v>22528</v>
      </c>
      <c r="B432" s="135">
        <v>19</v>
      </c>
      <c r="C432" s="148">
        <v>89.0152</v>
      </c>
      <c r="D432" s="148">
        <v>89.0429</v>
      </c>
      <c r="E432" s="134">
        <f t="shared" si="30"/>
        <v>0.02770000000001005</v>
      </c>
      <c r="F432" s="165">
        <f t="shared" si="32"/>
        <v>72.8774763871979</v>
      </c>
      <c r="G432" s="134">
        <f t="shared" si="33"/>
        <v>380.09</v>
      </c>
      <c r="H432" s="135">
        <v>37</v>
      </c>
      <c r="I432" s="134">
        <v>728.88</v>
      </c>
      <c r="J432" s="134">
        <v>348.79</v>
      </c>
    </row>
    <row r="433" spans="1:10" ht="23.25">
      <c r="A433" s="140"/>
      <c r="B433" s="135">
        <v>20</v>
      </c>
      <c r="C433" s="148">
        <v>84.7369</v>
      </c>
      <c r="D433" s="148">
        <v>84.7628</v>
      </c>
      <c r="E433" s="134">
        <f t="shared" si="30"/>
        <v>0.02589999999999293</v>
      </c>
      <c r="F433" s="165">
        <f t="shared" si="32"/>
        <v>81.98018548410386</v>
      </c>
      <c r="G433" s="134">
        <f t="shared" si="33"/>
        <v>315.92999999999995</v>
      </c>
      <c r="H433" s="135">
        <v>38</v>
      </c>
      <c r="I433" s="134">
        <v>670.4</v>
      </c>
      <c r="J433" s="134">
        <v>354.47</v>
      </c>
    </row>
    <row r="434" spans="1:10" ht="23.25">
      <c r="A434" s="140"/>
      <c r="B434" s="135">
        <v>21</v>
      </c>
      <c r="C434" s="148">
        <v>86.416</v>
      </c>
      <c r="D434" s="148">
        <v>86.4444</v>
      </c>
      <c r="E434" s="134">
        <f t="shared" si="30"/>
        <v>0.028400000000004866</v>
      </c>
      <c r="F434" s="165">
        <f t="shared" si="32"/>
        <v>96.83578832516659</v>
      </c>
      <c r="G434" s="134">
        <f t="shared" si="33"/>
        <v>293.2800000000001</v>
      </c>
      <c r="H434" s="135">
        <v>39</v>
      </c>
      <c r="I434" s="134">
        <v>814.58</v>
      </c>
      <c r="J434" s="134">
        <v>521.3</v>
      </c>
    </row>
    <row r="435" spans="1:10" ht="23.25">
      <c r="A435" s="140">
        <v>22536</v>
      </c>
      <c r="B435" s="135">
        <v>22</v>
      </c>
      <c r="C435" s="148">
        <v>85.2124</v>
      </c>
      <c r="D435" s="148">
        <v>85.2386</v>
      </c>
      <c r="E435" s="134">
        <f t="shared" si="30"/>
        <v>0.026200000000002888</v>
      </c>
      <c r="F435" s="165">
        <f t="shared" si="32"/>
        <v>89.1854171630966</v>
      </c>
      <c r="G435" s="134">
        <f t="shared" si="33"/>
        <v>293.77</v>
      </c>
      <c r="H435" s="135">
        <v>40</v>
      </c>
      <c r="I435" s="134">
        <v>851.74</v>
      </c>
      <c r="J435" s="134">
        <v>557.97</v>
      </c>
    </row>
    <row r="436" spans="1:10" ht="23.25">
      <c r="A436" s="140"/>
      <c r="B436" s="135">
        <v>23</v>
      </c>
      <c r="C436" s="148">
        <v>87.7298</v>
      </c>
      <c r="D436" s="148">
        <v>87.7568</v>
      </c>
      <c r="E436" s="134">
        <f t="shared" si="30"/>
        <v>0.027000000000001023</v>
      </c>
      <c r="F436" s="165">
        <f t="shared" si="32"/>
        <v>75.56463575047164</v>
      </c>
      <c r="G436" s="134">
        <f t="shared" si="33"/>
        <v>357.31</v>
      </c>
      <c r="H436" s="135">
        <v>41</v>
      </c>
      <c r="I436" s="134">
        <v>659.87</v>
      </c>
      <c r="J436" s="134">
        <v>302.56</v>
      </c>
    </row>
    <row r="437" spans="1:10" ht="23.25">
      <c r="A437" s="140"/>
      <c r="B437" s="135">
        <v>24</v>
      </c>
      <c r="C437" s="148">
        <v>88.1482</v>
      </c>
      <c r="D437" s="148">
        <v>88.1733</v>
      </c>
      <c r="E437" s="134">
        <f t="shared" si="30"/>
        <v>0.025099999999994793</v>
      </c>
      <c r="F437" s="165">
        <f t="shared" si="32"/>
        <v>81.8149222595091</v>
      </c>
      <c r="G437" s="134">
        <f t="shared" si="33"/>
        <v>306.78999999999996</v>
      </c>
      <c r="H437" s="135">
        <v>42</v>
      </c>
      <c r="I437" s="134">
        <v>835.65</v>
      </c>
      <c r="J437" s="134">
        <v>528.86</v>
      </c>
    </row>
    <row r="438" spans="1:10" ht="23.25">
      <c r="A438" s="140">
        <v>22544</v>
      </c>
      <c r="B438" s="135">
        <v>25</v>
      </c>
      <c r="C438" s="148">
        <v>87.1428</v>
      </c>
      <c r="D438" s="148">
        <v>87.1933</v>
      </c>
      <c r="E438" s="134">
        <f t="shared" si="30"/>
        <v>0.050499999999999545</v>
      </c>
      <c r="F438" s="165">
        <f t="shared" si="32"/>
        <v>131.91233706867158</v>
      </c>
      <c r="G438" s="134">
        <f t="shared" si="33"/>
        <v>382.83000000000004</v>
      </c>
      <c r="H438" s="135">
        <v>43</v>
      </c>
      <c r="I438" s="134">
        <v>750.35</v>
      </c>
      <c r="J438" s="134">
        <v>367.52</v>
      </c>
    </row>
    <row r="439" spans="1:10" ht="23.25">
      <c r="A439" s="140"/>
      <c r="B439" s="135">
        <v>26</v>
      </c>
      <c r="C439" s="148">
        <v>85.8916</v>
      </c>
      <c r="D439" s="148">
        <v>85.9334</v>
      </c>
      <c r="E439" s="134">
        <f t="shared" si="30"/>
        <v>0.04180000000000916</v>
      </c>
      <c r="F439" s="165">
        <f t="shared" si="32"/>
        <v>138.63553447649883</v>
      </c>
      <c r="G439" s="134">
        <f t="shared" si="33"/>
        <v>301.51</v>
      </c>
      <c r="H439" s="135">
        <v>44</v>
      </c>
      <c r="I439" s="134">
        <v>834.72</v>
      </c>
      <c r="J439" s="134">
        <v>533.21</v>
      </c>
    </row>
    <row r="440" spans="1:10" ht="23.25">
      <c r="A440" s="140"/>
      <c r="B440" s="135">
        <v>27</v>
      </c>
      <c r="C440" s="148">
        <v>86.4182</v>
      </c>
      <c r="D440" s="148">
        <v>86.4671</v>
      </c>
      <c r="E440" s="134">
        <f t="shared" si="30"/>
        <v>0.048900000000003274</v>
      </c>
      <c r="F440" s="165">
        <f t="shared" si="32"/>
        <v>142.47006380562095</v>
      </c>
      <c r="G440" s="134">
        <f t="shared" si="33"/>
        <v>343.22999999999996</v>
      </c>
      <c r="H440" s="135">
        <v>45</v>
      </c>
      <c r="I440" s="134">
        <v>741.41</v>
      </c>
      <c r="J440" s="134">
        <v>398.18</v>
      </c>
    </row>
    <row r="441" spans="1:10" ht="23.25">
      <c r="A441" s="140">
        <v>22556</v>
      </c>
      <c r="B441" s="135">
        <v>19</v>
      </c>
      <c r="C441" s="148">
        <v>88.989</v>
      </c>
      <c r="D441" s="148">
        <v>89.026</v>
      </c>
      <c r="E441" s="134">
        <f t="shared" si="30"/>
        <v>0.03699999999999193</v>
      </c>
      <c r="F441" s="165">
        <f t="shared" si="32"/>
        <v>119.53607081701914</v>
      </c>
      <c r="G441" s="134">
        <f t="shared" si="33"/>
        <v>309.53</v>
      </c>
      <c r="H441" s="135">
        <v>46</v>
      </c>
      <c r="I441" s="134">
        <v>832.43</v>
      </c>
      <c r="J441" s="134">
        <v>522.9</v>
      </c>
    </row>
    <row r="442" spans="1:10" ht="23.25">
      <c r="A442" s="140"/>
      <c r="B442" s="135">
        <v>20</v>
      </c>
      <c r="C442" s="148">
        <v>84.6946</v>
      </c>
      <c r="D442" s="148">
        <v>84.7293</v>
      </c>
      <c r="E442" s="134">
        <f t="shared" si="30"/>
        <v>0.03470000000000084</v>
      </c>
      <c r="F442" s="165">
        <f t="shared" si="32"/>
        <v>128.60425468831383</v>
      </c>
      <c r="G442" s="134">
        <f t="shared" si="33"/>
        <v>269.82000000000005</v>
      </c>
      <c r="H442" s="135">
        <v>47</v>
      </c>
      <c r="I442" s="134">
        <v>778.59</v>
      </c>
      <c r="J442" s="134">
        <v>508.77</v>
      </c>
    </row>
    <row r="443" spans="1:10" ht="23.25">
      <c r="A443" s="140"/>
      <c r="B443" s="135">
        <v>21</v>
      </c>
      <c r="C443" s="148">
        <v>86.3891</v>
      </c>
      <c r="D443" s="148">
        <v>86.4205</v>
      </c>
      <c r="E443" s="134">
        <f t="shared" si="30"/>
        <v>0.03140000000000498</v>
      </c>
      <c r="F443" s="165">
        <f t="shared" si="32"/>
        <v>107.82226495434719</v>
      </c>
      <c r="G443" s="134">
        <f t="shared" si="33"/>
        <v>291.2199999999999</v>
      </c>
      <c r="H443" s="135">
        <v>48</v>
      </c>
      <c r="I443" s="134">
        <v>866.68</v>
      </c>
      <c r="J443" s="134">
        <v>575.46</v>
      </c>
    </row>
    <row r="444" spans="1:10" ht="23.25">
      <c r="A444" s="140">
        <v>22557</v>
      </c>
      <c r="B444" s="135">
        <v>22</v>
      </c>
      <c r="C444" s="148">
        <v>85.1633</v>
      </c>
      <c r="D444" s="148">
        <v>85.3647</v>
      </c>
      <c r="E444" s="134">
        <f t="shared" si="30"/>
        <v>0.20139999999999247</v>
      </c>
      <c r="F444" s="165">
        <f t="shared" si="32"/>
        <v>669.4365963104286</v>
      </c>
      <c r="G444" s="134">
        <f t="shared" si="33"/>
        <v>300.85</v>
      </c>
      <c r="H444" s="135">
        <v>49</v>
      </c>
      <c r="I444" s="134">
        <v>845.96</v>
      </c>
      <c r="J444" s="134">
        <v>545.11</v>
      </c>
    </row>
    <row r="445" spans="1:10" ht="23.25">
      <c r="A445" s="140"/>
      <c r="B445" s="135">
        <v>23</v>
      </c>
      <c r="C445" s="148">
        <v>87.6811</v>
      </c>
      <c r="D445" s="148">
        <v>87.9</v>
      </c>
      <c r="E445" s="134">
        <f t="shared" si="30"/>
        <v>0.21890000000000498</v>
      </c>
      <c r="F445" s="165">
        <f t="shared" si="32"/>
        <v>791.5672235481483</v>
      </c>
      <c r="G445" s="134">
        <f t="shared" si="33"/>
        <v>276.5400000000001</v>
      </c>
      <c r="H445" s="135">
        <v>50</v>
      </c>
      <c r="I445" s="134">
        <v>817.95</v>
      </c>
      <c r="J445" s="134">
        <v>541.41</v>
      </c>
    </row>
    <row r="446" spans="1:10" ht="23.25">
      <c r="A446" s="140"/>
      <c r="B446" s="135">
        <v>24</v>
      </c>
      <c r="C446" s="148">
        <v>88.0726</v>
      </c>
      <c r="D446" s="148">
        <v>88.3114</v>
      </c>
      <c r="E446" s="134">
        <f t="shared" si="30"/>
        <v>0.2388000000000119</v>
      </c>
      <c r="F446" s="165">
        <f t="shared" si="32"/>
        <v>782.9251499951212</v>
      </c>
      <c r="G446" s="134">
        <f t="shared" si="33"/>
        <v>305.01</v>
      </c>
      <c r="H446" s="135">
        <v>51</v>
      </c>
      <c r="I446" s="134">
        <v>685.87</v>
      </c>
      <c r="J446" s="134">
        <v>380.86</v>
      </c>
    </row>
    <row r="447" spans="1:10" ht="23.25">
      <c r="A447" s="140">
        <v>22573</v>
      </c>
      <c r="B447" s="135">
        <v>25</v>
      </c>
      <c r="C447" s="148">
        <v>87.0553</v>
      </c>
      <c r="D447" s="148">
        <v>87.1382</v>
      </c>
      <c r="E447" s="134">
        <f t="shared" si="30"/>
        <v>0.08289999999999509</v>
      </c>
      <c r="F447" s="165">
        <f t="shared" si="32"/>
        <v>273.1736250700072</v>
      </c>
      <c r="G447" s="134">
        <f t="shared" si="33"/>
        <v>303.47</v>
      </c>
      <c r="H447" s="135">
        <v>52</v>
      </c>
      <c r="I447" s="134">
        <v>810</v>
      </c>
      <c r="J447" s="134">
        <v>506.53</v>
      </c>
    </row>
    <row r="448" spans="1:10" ht="23.25">
      <c r="A448" s="140"/>
      <c r="B448" s="135">
        <v>26</v>
      </c>
      <c r="C448" s="148">
        <v>85.8165</v>
      </c>
      <c r="D448" s="148">
        <v>85.8548</v>
      </c>
      <c r="E448" s="134">
        <f t="shared" si="30"/>
        <v>0.03829999999999245</v>
      </c>
      <c r="F448" s="165">
        <f t="shared" si="32"/>
        <v>108.65556469684941</v>
      </c>
      <c r="G448" s="134">
        <f t="shared" si="33"/>
        <v>352.49</v>
      </c>
      <c r="H448" s="135">
        <v>53</v>
      </c>
      <c r="I448" s="134">
        <v>705.84</v>
      </c>
      <c r="J448" s="134">
        <v>353.35</v>
      </c>
    </row>
    <row r="449" spans="1:10" ht="23.25">
      <c r="A449" s="140"/>
      <c r="B449" s="135">
        <v>27</v>
      </c>
      <c r="C449" s="148">
        <v>86.3234</v>
      </c>
      <c r="D449" s="148">
        <v>86.3555</v>
      </c>
      <c r="E449" s="134">
        <f t="shared" si="30"/>
        <v>0.032099999999999795</v>
      </c>
      <c r="F449" s="165">
        <f t="shared" si="32"/>
        <v>99.96263079222656</v>
      </c>
      <c r="G449" s="134">
        <f t="shared" si="33"/>
        <v>321.12</v>
      </c>
      <c r="H449" s="135">
        <v>54</v>
      </c>
      <c r="I449" s="134">
        <v>822.39</v>
      </c>
      <c r="J449" s="134">
        <v>501.27</v>
      </c>
    </row>
    <row r="450" spans="1:10" ht="23.25">
      <c r="A450" s="140">
        <v>22592</v>
      </c>
      <c r="B450" s="135">
        <v>19</v>
      </c>
      <c r="C450" s="148">
        <v>88.9617</v>
      </c>
      <c r="D450" s="148">
        <v>88.9751</v>
      </c>
      <c r="E450" s="134">
        <f t="shared" si="30"/>
        <v>0.013400000000004297</v>
      </c>
      <c r="F450" s="165">
        <f t="shared" si="32"/>
        <v>49.00347412691278</v>
      </c>
      <c r="G450" s="134">
        <f t="shared" si="33"/>
        <v>273.44999999999993</v>
      </c>
      <c r="H450" s="135">
        <v>55</v>
      </c>
      <c r="I450" s="134">
        <v>829.17</v>
      </c>
      <c r="J450" s="134">
        <v>555.72</v>
      </c>
    </row>
    <row r="451" spans="1:10" ht="23.25">
      <c r="A451" s="140"/>
      <c r="B451" s="135">
        <v>20</v>
      </c>
      <c r="C451" s="148">
        <v>84.6213</v>
      </c>
      <c r="D451" s="148">
        <v>84.6343</v>
      </c>
      <c r="E451" s="134">
        <f t="shared" si="30"/>
        <v>0.012999999999991019</v>
      </c>
      <c r="F451" s="165">
        <f t="shared" si="32"/>
        <v>47.681924882596164</v>
      </c>
      <c r="G451" s="134">
        <f t="shared" si="33"/>
        <v>272.64</v>
      </c>
      <c r="H451" s="135">
        <v>56</v>
      </c>
      <c r="I451" s="134">
        <v>787.49</v>
      </c>
      <c r="J451" s="134">
        <v>514.85</v>
      </c>
    </row>
    <row r="452" spans="1:10" ht="23.25">
      <c r="A452" s="140"/>
      <c r="B452" s="135">
        <v>21</v>
      </c>
      <c r="C452" s="148">
        <v>86.3776</v>
      </c>
      <c r="D452" s="148">
        <v>86.3906</v>
      </c>
      <c r="E452" s="134">
        <f t="shared" si="30"/>
        <v>0.01300000000000523</v>
      </c>
      <c r="F452" s="165">
        <f t="shared" si="32"/>
        <v>40.332588731711425</v>
      </c>
      <c r="G452" s="134">
        <f t="shared" si="33"/>
        <v>322.32000000000005</v>
      </c>
      <c r="H452" s="135">
        <v>57</v>
      </c>
      <c r="I452" s="134">
        <v>647.58</v>
      </c>
      <c r="J452" s="134">
        <v>325.26</v>
      </c>
    </row>
    <row r="453" spans="1:10" ht="23.25">
      <c r="A453" s="140">
        <v>22599</v>
      </c>
      <c r="B453" s="135">
        <v>22</v>
      </c>
      <c r="C453" s="148">
        <v>85.1145</v>
      </c>
      <c r="D453" s="148">
        <v>85.1235</v>
      </c>
      <c r="E453" s="134">
        <f t="shared" si="30"/>
        <v>0.009000000000000341</v>
      </c>
      <c r="F453" s="165">
        <f t="shared" si="32"/>
        <v>31.293463143255714</v>
      </c>
      <c r="G453" s="134">
        <f t="shared" si="33"/>
        <v>287.59999999999997</v>
      </c>
      <c r="H453" s="135">
        <v>58</v>
      </c>
      <c r="I453" s="134">
        <v>791.81</v>
      </c>
      <c r="J453" s="134">
        <v>504.21</v>
      </c>
    </row>
    <row r="454" spans="1:10" ht="23.25">
      <c r="A454" s="140"/>
      <c r="B454" s="135">
        <v>23</v>
      </c>
      <c r="C454" s="148">
        <v>87.7142</v>
      </c>
      <c r="D454" s="148">
        <v>87.7231</v>
      </c>
      <c r="E454" s="134">
        <f t="shared" si="30"/>
        <v>0.008899999999997021</v>
      </c>
      <c r="F454" s="165">
        <f aca="true" t="shared" si="34" ref="F454:F519">((10^6)*E454/G454)</f>
        <v>29.416625351171774</v>
      </c>
      <c r="G454" s="134">
        <f t="shared" si="33"/>
        <v>302.55</v>
      </c>
      <c r="H454" s="135">
        <v>59</v>
      </c>
      <c r="I454" s="134">
        <v>652.62</v>
      </c>
      <c r="J454" s="134">
        <v>350.07</v>
      </c>
    </row>
    <row r="455" spans="1:10" ht="23.25">
      <c r="A455" s="140"/>
      <c r="B455" s="135">
        <v>24</v>
      </c>
      <c r="C455" s="148">
        <v>88.0946</v>
      </c>
      <c r="D455" s="148">
        <v>88.1072</v>
      </c>
      <c r="E455" s="134">
        <f t="shared" si="30"/>
        <v>0.012600000000006162</v>
      </c>
      <c r="F455" s="165">
        <f t="shared" si="34"/>
        <v>44.668179239953794</v>
      </c>
      <c r="G455" s="134">
        <f t="shared" si="33"/>
        <v>282.0799999999999</v>
      </c>
      <c r="H455" s="135">
        <v>60</v>
      </c>
      <c r="I455" s="134">
        <v>793.3</v>
      </c>
      <c r="J455" s="134">
        <v>511.22</v>
      </c>
    </row>
    <row r="456" spans="1:10" ht="23.25">
      <c r="A456" s="140">
        <v>22607</v>
      </c>
      <c r="B456" s="135">
        <v>25</v>
      </c>
      <c r="C456" s="148">
        <v>87.0978</v>
      </c>
      <c r="D456" s="148">
        <v>87.1221</v>
      </c>
      <c r="E456" s="134">
        <f t="shared" si="30"/>
        <v>0.024299999999996658</v>
      </c>
      <c r="F456" s="165">
        <f t="shared" si="34"/>
        <v>79.62513926206387</v>
      </c>
      <c r="G456" s="134">
        <f t="shared" si="33"/>
        <v>305.18000000000006</v>
      </c>
      <c r="H456" s="135">
        <v>61</v>
      </c>
      <c r="I456" s="134">
        <v>716.08</v>
      </c>
      <c r="J456" s="134">
        <v>410.9</v>
      </c>
    </row>
    <row r="457" spans="1:10" ht="23.25">
      <c r="A457" s="140"/>
      <c r="B457" s="135">
        <v>26</v>
      </c>
      <c r="C457" s="148">
        <v>85.8137</v>
      </c>
      <c r="D457" s="148">
        <v>85.8272</v>
      </c>
      <c r="E457" s="134">
        <f t="shared" si="30"/>
        <v>0.013500000000007617</v>
      </c>
      <c r="F457" s="165">
        <f t="shared" si="34"/>
        <v>49.63235294120448</v>
      </c>
      <c r="G457" s="134">
        <f t="shared" si="33"/>
        <v>272</v>
      </c>
      <c r="H457" s="135">
        <v>62</v>
      </c>
      <c r="I457" s="134">
        <v>805.56</v>
      </c>
      <c r="J457" s="134">
        <v>533.56</v>
      </c>
    </row>
    <row r="458" spans="1:10" ht="23.25">
      <c r="A458" s="140"/>
      <c r="B458" s="135">
        <v>27</v>
      </c>
      <c r="C458" s="148">
        <v>86.3147</v>
      </c>
      <c r="D458" s="148">
        <v>86.3369</v>
      </c>
      <c r="E458" s="134">
        <f t="shared" si="30"/>
        <v>0.022199999999998</v>
      </c>
      <c r="F458" s="165">
        <f t="shared" si="34"/>
        <v>79.15567282321186</v>
      </c>
      <c r="G458" s="134">
        <f t="shared" si="33"/>
        <v>280.46000000000004</v>
      </c>
      <c r="H458" s="135">
        <v>63</v>
      </c>
      <c r="I458" s="134">
        <v>823.44</v>
      </c>
      <c r="J458" s="134">
        <v>542.98</v>
      </c>
    </row>
    <row r="459" spans="1:10" ht="23.25">
      <c r="A459" s="140">
        <v>22619</v>
      </c>
      <c r="B459" s="135">
        <v>31</v>
      </c>
      <c r="C459" s="148">
        <v>84.8615</v>
      </c>
      <c r="D459" s="148">
        <v>84.8882</v>
      </c>
      <c r="E459" s="134">
        <f t="shared" si="30"/>
        <v>0.026699999999991064</v>
      </c>
      <c r="F459" s="165">
        <f t="shared" si="34"/>
        <v>94.50323859409998</v>
      </c>
      <c r="G459" s="134">
        <f t="shared" si="33"/>
        <v>282.53</v>
      </c>
      <c r="H459" s="135">
        <v>64</v>
      </c>
      <c r="I459" s="134">
        <v>847</v>
      </c>
      <c r="J459" s="134">
        <v>564.47</v>
      </c>
    </row>
    <row r="460" spans="1:10" ht="23.25">
      <c r="A460" s="140"/>
      <c r="B460" s="135">
        <v>32</v>
      </c>
      <c r="C460" s="148">
        <v>85.0156</v>
      </c>
      <c r="D460" s="148">
        <v>85.0507</v>
      </c>
      <c r="E460" s="134">
        <f t="shared" si="30"/>
        <v>0.03509999999999991</v>
      </c>
      <c r="F460" s="165">
        <f t="shared" si="34"/>
        <v>116.15208974486221</v>
      </c>
      <c r="G460" s="134">
        <f t="shared" si="33"/>
        <v>302.19</v>
      </c>
      <c r="H460" s="135">
        <v>65</v>
      </c>
      <c r="I460" s="134">
        <v>810.87</v>
      </c>
      <c r="J460" s="134">
        <v>508.68</v>
      </c>
    </row>
    <row r="461" spans="1:10" ht="23.25">
      <c r="A461" s="140"/>
      <c r="B461" s="135">
        <v>33</v>
      </c>
      <c r="C461" s="148">
        <v>85.9883</v>
      </c>
      <c r="D461" s="148">
        <v>86.0147</v>
      </c>
      <c r="E461" s="134">
        <f t="shared" si="30"/>
        <v>0.026400000000009527</v>
      </c>
      <c r="F461" s="165">
        <f t="shared" si="34"/>
        <v>84.07911079973734</v>
      </c>
      <c r="G461" s="134">
        <f t="shared" si="33"/>
        <v>313.99</v>
      </c>
      <c r="H461" s="135">
        <v>66</v>
      </c>
      <c r="I461" s="134">
        <v>733.89</v>
      </c>
      <c r="J461" s="134">
        <v>419.9</v>
      </c>
    </row>
    <row r="462" spans="1:10" ht="23.25">
      <c r="A462" s="140">
        <v>22629</v>
      </c>
      <c r="B462" s="135">
        <v>34</v>
      </c>
      <c r="C462" s="148">
        <v>83.7271</v>
      </c>
      <c r="D462" s="148">
        <v>83.755</v>
      </c>
      <c r="E462" s="134">
        <f t="shared" si="30"/>
        <v>0.02790000000000248</v>
      </c>
      <c r="F462" s="165">
        <f t="shared" si="34"/>
        <v>84.2722082943259</v>
      </c>
      <c r="G462" s="134">
        <f t="shared" si="33"/>
        <v>331.07</v>
      </c>
      <c r="H462" s="135">
        <v>67</v>
      </c>
      <c r="I462" s="134">
        <v>692.37</v>
      </c>
      <c r="J462" s="134">
        <v>361.3</v>
      </c>
    </row>
    <row r="463" spans="1:10" ht="23.25">
      <c r="A463" s="140"/>
      <c r="B463" s="135">
        <v>35</v>
      </c>
      <c r="C463" s="148">
        <v>85.0012</v>
      </c>
      <c r="D463" s="148">
        <v>85.0253</v>
      </c>
      <c r="E463" s="134">
        <f t="shared" si="30"/>
        <v>0.02410000000000423</v>
      </c>
      <c r="F463" s="165">
        <f t="shared" si="34"/>
        <v>89.30556584897438</v>
      </c>
      <c r="G463" s="134">
        <f t="shared" si="33"/>
        <v>269.86</v>
      </c>
      <c r="H463" s="135">
        <v>68</v>
      </c>
      <c r="I463" s="134">
        <v>858.13</v>
      </c>
      <c r="J463" s="134">
        <v>588.27</v>
      </c>
    </row>
    <row r="464" spans="1:10" ht="23.25">
      <c r="A464" s="140"/>
      <c r="B464" s="135">
        <v>36</v>
      </c>
      <c r="C464" s="148">
        <v>84.575</v>
      </c>
      <c r="D464" s="148">
        <v>84.6029</v>
      </c>
      <c r="E464" s="134">
        <f t="shared" si="30"/>
        <v>0.02790000000000248</v>
      </c>
      <c r="F464" s="165">
        <f t="shared" si="34"/>
        <v>86.60024210821145</v>
      </c>
      <c r="G464" s="134">
        <f t="shared" si="33"/>
        <v>322.16999999999996</v>
      </c>
      <c r="H464" s="135">
        <v>69</v>
      </c>
      <c r="I464" s="134">
        <v>708.56</v>
      </c>
      <c r="J464" s="134">
        <v>386.39</v>
      </c>
    </row>
    <row r="465" spans="1:10" ht="23.25">
      <c r="A465" s="140">
        <v>22649</v>
      </c>
      <c r="B465" s="135">
        <v>13</v>
      </c>
      <c r="C465" s="148">
        <v>86.7292</v>
      </c>
      <c r="D465" s="148">
        <v>86.749</v>
      </c>
      <c r="E465" s="134">
        <f t="shared" si="30"/>
        <v>0.01979999999998938</v>
      </c>
      <c r="F465" s="165">
        <f t="shared" si="34"/>
        <v>75.26227763413935</v>
      </c>
      <c r="G465" s="134">
        <f t="shared" si="33"/>
        <v>263.08</v>
      </c>
      <c r="H465" s="135">
        <v>70</v>
      </c>
      <c r="I465" s="134">
        <v>648.75</v>
      </c>
      <c r="J465" s="134">
        <v>385.67</v>
      </c>
    </row>
    <row r="466" spans="1:10" ht="23.25">
      <c r="A466" s="140"/>
      <c r="B466" s="135">
        <v>14</v>
      </c>
      <c r="C466" s="148">
        <v>85.939</v>
      </c>
      <c r="D466" s="148">
        <v>85.96</v>
      </c>
      <c r="E466" s="134">
        <f t="shared" si="30"/>
        <v>0.021000000000000796</v>
      </c>
      <c r="F466" s="165">
        <f t="shared" si="34"/>
        <v>82.628369073385</v>
      </c>
      <c r="G466" s="134">
        <f t="shared" si="33"/>
        <v>254.14999999999998</v>
      </c>
      <c r="H466" s="135">
        <v>71</v>
      </c>
      <c r="I466" s="134">
        <v>829.17</v>
      </c>
      <c r="J466" s="134">
        <v>575.02</v>
      </c>
    </row>
    <row r="467" spans="1:10" ht="23.25">
      <c r="A467" s="140"/>
      <c r="B467" s="135">
        <v>15</v>
      </c>
      <c r="C467" s="148">
        <v>86.9712</v>
      </c>
      <c r="D467" s="148">
        <v>86.989</v>
      </c>
      <c r="E467" s="134">
        <f t="shared" si="30"/>
        <v>0.017800000000008254</v>
      </c>
      <c r="F467" s="165">
        <f t="shared" si="34"/>
        <v>68.53270704195994</v>
      </c>
      <c r="G467" s="134">
        <f t="shared" si="33"/>
        <v>259.73</v>
      </c>
      <c r="H467" s="135">
        <v>72</v>
      </c>
      <c r="I467" s="134">
        <v>799.97</v>
      </c>
      <c r="J467" s="134">
        <v>540.24</v>
      </c>
    </row>
    <row r="468" spans="1:10" ht="23.25">
      <c r="A468" s="140">
        <v>22660</v>
      </c>
      <c r="B468" s="135">
        <v>16</v>
      </c>
      <c r="C468" s="148">
        <v>86.1416</v>
      </c>
      <c r="D468" s="148">
        <v>86.161</v>
      </c>
      <c r="E468" s="134">
        <f t="shared" si="30"/>
        <v>0.019400000000004525</v>
      </c>
      <c r="F468" s="165">
        <f t="shared" si="34"/>
        <v>65.37489469251737</v>
      </c>
      <c r="G468" s="134">
        <f t="shared" si="33"/>
        <v>296.74999999999994</v>
      </c>
      <c r="H468" s="135">
        <v>73</v>
      </c>
      <c r="I468" s="134">
        <v>805.93</v>
      </c>
      <c r="J468" s="134">
        <v>509.18</v>
      </c>
    </row>
    <row r="469" spans="1:10" ht="23.25">
      <c r="A469" s="140"/>
      <c r="B469" s="135">
        <v>17</v>
      </c>
      <c r="C469" s="148">
        <v>87.2124</v>
      </c>
      <c r="D469" s="148">
        <v>87.236</v>
      </c>
      <c r="E469" s="134">
        <f t="shared" si="30"/>
        <v>0.02360000000000184</v>
      </c>
      <c r="F469" s="165">
        <f t="shared" si="34"/>
        <v>84.16547788873696</v>
      </c>
      <c r="G469" s="134">
        <f t="shared" si="33"/>
        <v>280.4</v>
      </c>
      <c r="H469" s="135">
        <v>74</v>
      </c>
      <c r="I469" s="134">
        <v>719.14</v>
      </c>
      <c r="J469" s="134">
        <v>438.74</v>
      </c>
    </row>
    <row r="470" spans="1:10" ht="23.25">
      <c r="A470" s="140"/>
      <c r="B470" s="135">
        <v>18</v>
      </c>
      <c r="C470" s="148">
        <v>85.122</v>
      </c>
      <c r="D470" s="148">
        <v>85.142</v>
      </c>
      <c r="E470" s="134">
        <f t="shared" si="30"/>
        <v>0.01999999999999602</v>
      </c>
      <c r="F470" s="165">
        <f t="shared" si="34"/>
        <v>68.90848952589587</v>
      </c>
      <c r="G470" s="134">
        <f t="shared" si="33"/>
        <v>290.24</v>
      </c>
      <c r="H470" s="135">
        <v>75</v>
      </c>
      <c r="I470" s="134">
        <v>631.74</v>
      </c>
      <c r="J470" s="134">
        <v>341.5</v>
      </c>
    </row>
    <row r="471" spans="1:10" ht="23.25">
      <c r="A471" s="140">
        <v>22682</v>
      </c>
      <c r="B471" s="135">
        <v>19</v>
      </c>
      <c r="C471" s="148">
        <v>88.9877</v>
      </c>
      <c r="D471" s="148">
        <v>88.991</v>
      </c>
      <c r="E471" s="134">
        <f t="shared" si="30"/>
        <v>0.003299999999995862</v>
      </c>
      <c r="F471" s="165">
        <f t="shared" si="34"/>
        <v>10.733801717394813</v>
      </c>
      <c r="G471" s="134">
        <f t="shared" si="33"/>
        <v>307.44000000000005</v>
      </c>
      <c r="H471" s="135">
        <v>76</v>
      </c>
      <c r="I471" s="134">
        <v>631.33</v>
      </c>
      <c r="J471" s="134">
        <v>323.89</v>
      </c>
    </row>
    <row r="472" spans="1:10" ht="23.25">
      <c r="A472" s="140"/>
      <c r="B472" s="135">
        <v>20</v>
      </c>
      <c r="C472" s="148">
        <v>84.6807</v>
      </c>
      <c r="D472" s="148">
        <v>84.683</v>
      </c>
      <c r="E472" s="134">
        <f t="shared" si="30"/>
        <v>0.002300000000005298</v>
      </c>
      <c r="F472" s="165">
        <f t="shared" si="34"/>
        <v>8.808548121501657</v>
      </c>
      <c r="G472" s="134">
        <f t="shared" si="33"/>
        <v>261.11</v>
      </c>
      <c r="H472" s="135">
        <v>77</v>
      </c>
      <c r="I472" s="134">
        <v>828.85</v>
      </c>
      <c r="J472" s="134">
        <v>567.74</v>
      </c>
    </row>
    <row r="473" spans="1:10" ht="23.25">
      <c r="A473" s="140"/>
      <c r="B473" s="135">
        <v>21</v>
      </c>
      <c r="C473" s="148">
        <v>86.3902</v>
      </c>
      <c r="D473" s="148">
        <v>86.391</v>
      </c>
      <c r="E473" s="134">
        <f t="shared" si="30"/>
        <v>0.0008000000000123464</v>
      </c>
      <c r="F473" s="165">
        <f t="shared" si="34"/>
        <v>2.5007033228481332</v>
      </c>
      <c r="G473" s="134">
        <f t="shared" si="33"/>
        <v>319.91</v>
      </c>
      <c r="H473" s="135">
        <v>78</v>
      </c>
      <c r="I473" s="134">
        <v>673.72</v>
      </c>
      <c r="J473" s="134">
        <v>353.81</v>
      </c>
    </row>
    <row r="474" spans="1:10" ht="23.25">
      <c r="A474" s="140">
        <v>22690</v>
      </c>
      <c r="B474" s="135">
        <v>22</v>
      </c>
      <c r="C474" s="148">
        <v>85.1707</v>
      </c>
      <c r="D474" s="148">
        <v>85.178</v>
      </c>
      <c r="E474" s="134">
        <f t="shared" si="30"/>
        <v>0.00730000000000075</v>
      </c>
      <c r="F474" s="165">
        <f t="shared" si="34"/>
        <v>26.975094228071658</v>
      </c>
      <c r="G474" s="134">
        <f t="shared" si="33"/>
        <v>270.61999999999995</v>
      </c>
      <c r="H474" s="135">
        <v>79</v>
      </c>
      <c r="I474" s="134">
        <v>684.81</v>
      </c>
      <c r="J474" s="134">
        <v>414.19</v>
      </c>
    </row>
    <row r="475" spans="1:10" ht="23.25">
      <c r="A475" s="140"/>
      <c r="B475" s="135">
        <v>23</v>
      </c>
      <c r="C475" s="148">
        <v>87.7086</v>
      </c>
      <c r="D475" s="148">
        <v>87.7165</v>
      </c>
      <c r="E475" s="134">
        <f t="shared" si="30"/>
        <v>0.007899999999992247</v>
      </c>
      <c r="F475" s="165">
        <f t="shared" si="34"/>
        <v>27.201983334454397</v>
      </c>
      <c r="G475" s="134">
        <f t="shared" si="33"/>
        <v>290.42</v>
      </c>
      <c r="H475" s="135">
        <v>80</v>
      </c>
      <c r="I475" s="134">
        <v>656.24</v>
      </c>
      <c r="J475" s="134">
        <v>365.82</v>
      </c>
    </row>
    <row r="476" spans="1:10" ht="23.25">
      <c r="A476" s="140"/>
      <c r="B476" s="135">
        <v>24</v>
      </c>
      <c r="C476" s="148">
        <v>88.0574</v>
      </c>
      <c r="D476" s="148">
        <v>88.0624</v>
      </c>
      <c r="E476" s="134">
        <f t="shared" si="30"/>
        <v>0.0049999999999954525</v>
      </c>
      <c r="F476" s="165">
        <f t="shared" si="34"/>
        <v>17.22059583260015</v>
      </c>
      <c r="G476" s="134">
        <f t="shared" si="33"/>
        <v>290.34999999999997</v>
      </c>
      <c r="H476" s="135">
        <v>81</v>
      </c>
      <c r="I476" s="134">
        <v>663.05</v>
      </c>
      <c r="J476" s="134">
        <v>372.7</v>
      </c>
    </row>
    <row r="477" spans="1:10" ht="23.25">
      <c r="A477" s="140">
        <v>22699</v>
      </c>
      <c r="B477" s="135">
        <v>25</v>
      </c>
      <c r="C477" s="148">
        <v>87.083</v>
      </c>
      <c r="D477" s="148">
        <v>87.092</v>
      </c>
      <c r="E477" s="134">
        <f t="shared" si="30"/>
        <v>0.009000000000000341</v>
      </c>
      <c r="F477" s="165">
        <f t="shared" si="34"/>
        <v>36.43134715026046</v>
      </c>
      <c r="G477" s="134">
        <f t="shared" si="33"/>
        <v>247.03999999999996</v>
      </c>
      <c r="H477" s="135">
        <v>82</v>
      </c>
      <c r="I477" s="134">
        <v>805.78</v>
      </c>
      <c r="J477" s="134">
        <v>558.74</v>
      </c>
    </row>
    <row r="478" spans="1:10" ht="23.25">
      <c r="A478" s="140"/>
      <c r="B478" s="135">
        <v>26</v>
      </c>
      <c r="C478" s="148">
        <v>85.8418</v>
      </c>
      <c r="D478" s="148">
        <v>85.8476</v>
      </c>
      <c r="E478" s="134">
        <f t="shared" si="30"/>
        <v>0.005799999999993588</v>
      </c>
      <c r="F478" s="165">
        <f t="shared" si="34"/>
        <v>18.63753213365549</v>
      </c>
      <c r="G478" s="134">
        <f t="shared" si="33"/>
        <v>311.2</v>
      </c>
      <c r="H478" s="135">
        <v>83</v>
      </c>
      <c r="I478" s="134">
        <v>690.24</v>
      </c>
      <c r="J478" s="134">
        <v>379.04</v>
      </c>
    </row>
    <row r="479" spans="1:10" ht="23.25">
      <c r="A479" s="140"/>
      <c r="B479" s="135">
        <v>27</v>
      </c>
      <c r="C479" s="148">
        <v>86.3235</v>
      </c>
      <c r="D479" s="148">
        <v>86.337</v>
      </c>
      <c r="E479" s="134">
        <f t="shared" si="30"/>
        <v>0.013500000000007617</v>
      </c>
      <c r="F479" s="165">
        <f t="shared" si="34"/>
        <v>47.704865896348345</v>
      </c>
      <c r="G479" s="134">
        <f t="shared" si="33"/>
        <v>282.99</v>
      </c>
      <c r="H479" s="135">
        <v>84</v>
      </c>
      <c r="I479" s="134">
        <v>811.36</v>
      </c>
      <c r="J479" s="134">
        <v>528.37</v>
      </c>
    </row>
    <row r="480" spans="1:10" ht="23.25">
      <c r="A480" s="140">
        <v>22710</v>
      </c>
      <c r="B480" s="135">
        <v>19</v>
      </c>
      <c r="C480" s="148">
        <v>88.9645</v>
      </c>
      <c r="D480" s="148">
        <v>88.9741</v>
      </c>
      <c r="E480" s="134">
        <f t="shared" si="30"/>
        <v>0.009600000000006048</v>
      </c>
      <c r="F480" s="165">
        <f t="shared" si="34"/>
        <v>31.585181285799987</v>
      </c>
      <c r="G480" s="134">
        <f t="shared" si="33"/>
        <v>303.94</v>
      </c>
      <c r="H480" s="135">
        <v>85</v>
      </c>
      <c r="I480" s="134">
        <v>755.12</v>
      </c>
      <c r="J480" s="134">
        <v>451.18</v>
      </c>
    </row>
    <row r="481" spans="1:10" ht="23.25">
      <c r="A481" s="140"/>
      <c r="B481" s="135">
        <v>20</v>
      </c>
      <c r="C481" s="148">
        <v>84.6671</v>
      </c>
      <c r="D481" s="148">
        <v>84.6729</v>
      </c>
      <c r="E481" s="134">
        <f t="shared" si="30"/>
        <v>0.005799999999993588</v>
      </c>
      <c r="F481" s="165">
        <f t="shared" si="34"/>
        <v>20.02002001999789</v>
      </c>
      <c r="G481" s="134">
        <f t="shared" si="33"/>
        <v>289.71</v>
      </c>
      <c r="H481" s="135">
        <v>86</v>
      </c>
      <c r="I481" s="134">
        <v>640.77</v>
      </c>
      <c r="J481" s="134">
        <v>351.06</v>
      </c>
    </row>
    <row r="482" spans="1:10" ht="23.25">
      <c r="A482" s="140"/>
      <c r="B482" s="135">
        <v>21</v>
      </c>
      <c r="C482" s="148">
        <v>86.3291</v>
      </c>
      <c r="D482" s="148">
        <v>86.3385</v>
      </c>
      <c r="E482" s="134">
        <f t="shared" si="30"/>
        <v>0.009399999999999409</v>
      </c>
      <c r="F482" s="165">
        <f t="shared" si="34"/>
        <v>33.52951667558199</v>
      </c>
      <c r="G482" s="134">
        <f t="shared" si="33"/>
        <v>280.34999999999997</v>
      </c>
      <c r="H482" s="135">
        <v>87</v>
      </c>
      <c r="I482" s="134">
        <v>671.93</v>
      </c>
      <c r="J482" s="134">
        <v>391.58</v>
      </c>
    </row>
    <row r="483" spans="1:10" ht="23.25">
      <c r="A483" s="140">
        <v>22727</v>
      </c>
      <c r="B483" s="135">
        <v>22</v>
      </c>
      <c r="C483" s="148">
        <v>85.1157</v>
      </c>
      <c r="D483" s="148">
        <v>85.1239</v>
      </c>
      <c r="E483" s="134">
        <f t="shared" si="30"/>
        <v>0.008200000000002206</v>
      </c>
      <c r="F483" s="165">
        <f t="shared" si="34"/>
        <v>25.776436564825236</v>
      </c>
      <c r="G483" s="134">
        <f t="shared" si="33"/>
        <v>318.12</v>
      </c>
      <c r="H483" s="135">
        <v>88</v>
      </c>
      <c r="I483" s="134">
        <v>684.25</v>
      </c>
      <c r="J483" s="134">
        <v>366.13</v>
      </c>
    </row>
    <row r="484" spans="1:10" ht="23.25">
      <c r="A484" s="140"/>
      <c r="B484" s="135">
        <v>23</v>
      </c>
      <c r="C484" s="148">
        <v>87.698</v>
      </c>
      <c r="D484" s="148">
        <v>87.701</v>
      </c>
      <c r="E484" s="134">
        <f t="shared" si="30"/>
        <v>0.0030000000000001137</v>
      </c>
      <c r="F484" s="165">
        <f t="shared" si="34"/>
        <v>11.429442243218963</v>
      </c>
      <c r="G484" s="134">
        <f t="shared" si="33"/>
        <v>262.48</v>
      </c>
      <c r="H484" s="135">
        <v>89</v>
      </c>
      <c r="I484" s="134">
        <v>816.73</v>
      </c>
      <c r="J484" s="134">
        <v>554.25</v>
      </c>
    </row>
    <row r="485" spans="1:10" ht="24" thickBot="1">
      <c r="A485" s="201"/>
      <c r="B485" s="202">
        <v>24</v>
      </c>
      <c r="C485" s="203">
        <v>88.0575</v>
      </c>
      <c r="D485" s="203">
        <v>88.063</v>
      </c>
      <c r="E485" s="204">
        <f t="shared" si="30"/>
        <v>0.00549999999999784</v>
      </c>
      <c r="F485" s="205">
        <f t="shared" si="34"/>
        <v>21.75030648158279</v>
      </c>
      <c r="G485" s="204">
        <f t="shared" si="33"/>
        <v>252.87</v>
      </c>
      <c r="H485" s="202">
        <v>90</v>
      </c>
      <c r="I485" s="204">
        <v>796.87</v>
      </c>
      <c r="J485" s="204">
        <v>544</v>
      </c>
    </row>
    <row r="486" spans="1:10" ht="23.25">
      <c r="A486" s="177">
        <v>22741</v>
      </c>
      <c r="B486" s="178">
        <v>25</v>
      </c>
      <c r="C486" s="179">
        <v>87.076</v>
      </c>
      <c r="D486" s="179">
        <v>87.0843</v>
      </c>
      <c r="E486" s="200">
        <f t="shared" si="30"/>
        <v>0.008300000000005525</v>
      </c>
      <c r="F486" s="181">
        <f t="shared" si="34"/>
        <v>31.282979044193898</v>
      </c>
      <c r="G486" s="200">
        <f t="shared" si="33"/>
        <v>265.32000000000005</v>
      </c>
      <c r="H486" s="135">
        <v>1</v>
      </c>
      <c r="I486" s="200">
        <v>812.5</v>
      </c>
      <c r="J486" s="200">
        <v>547.18</v>
      </c>
    </row>
    <row r="487" spans="1:10" ht="23.25">
      <c r="A487" s="140"/>
      <c r="B487" s="135">
        <v>26</v>
      </c>
      <c r="C487" s="148">
        <v>85.8315</v>
      </c>
      <c r="D487" s="148">
        <v>85.8383</v>
      </c>
      <c r="E487" s="134">
        <f t="shared" si="30"/>
        <v>0.006799999999998363</v>
      </c>
      <c r="F487" s="165">
        <f t="shared" si="34"/>
        <v>25.194516487581932</v>
      </c>
      <c r="G487" s="134">
        <f t="shared" si="33"/>
        <v>269.9</v>
      </c>
      <c r="H487" s="135">
        <v>2</v>
      </c>
      <c r="I487" s="134">
        <v>816.55</v>
      </c>
      <c r="J487" s="134">
        <v>546.65</v>
      </c>
    </row>
    <row r="488" spans="1:10" ht="23.25">
      <c r="A488" s="140"/>
      <c r="B488" s="135">
        <v>27</v>
      </c>
      <c r="C488" s="148">
        <v>86.353</v>
      </c>
      <c r="D488" s="148">
        <v>86.357</v>
      </c>
      <c r="E488" s="134">
        <f t="shared" si="30"/>
        <v>0.0040000000000048885</v>
      </c>
      <c r="F488" s="165">
        <f t="shared" si="34"/>
        <v>14.407145944406025</v>
      </c>
      <c r="G488" s="134">
        <f t="shared" si="33"/>
        <v>277.64</v>
      </c>
      <c r="H488" s="135">
        <v>3</v>
      </c>
      <c r="I488" s="134">
        <v>828.06</v>
      </c>
      <c r="J488" s="134">
        <v>550.42</v>
      </c>
    </row>
    <row r="489" spans="1:10" ht="23.25">
      <c r="A489" s="140">
        <v>22760</v>
      </c>
      <c r="B489" s="135">
        <v>28</v>
      </c>
      <c r="C489" s="148">
        <v>87.2434</v>
      </c>
      <c r="D489" s="148">
        <v>87.2507</v>
      </c>
      <c r="E489" s="134">
        <f t="shared" si="30"/>
        <v>0.00730000000000075</v>
      </c>
      <c r="F489" s="165">
        <f t="shared" si="34"/>
        <v>22.715250334507733</v>
      </c>
      <c r="G489" s="134">
        <f t="shared" si="33"/>
        <v>321.37</v>
      </c>
      <c r="H489" s="135">
        <v>4</v>
      </c>
      <c r="I489" s="134">
        <v>681.49</v>
      </c>
      <c r="J489" s="134">
        <v>360.12</v>
      </c>
    </row>
    <row r="490" spans="1:10" ht="23.25">
      <c r="A490" s="140"/>
      <c r="B490" s="135">
        <v>29</v>
      </c>
      <c r="C490" s="148">
        <v>85.2729</v>
      </c>
      <c r="D490" s="148">
        <v>85.2788</v>
      </c>
      <c r="E490" s="134">
        <f t="shared" si="30"/>
        <v>0.005899999999996908</v>
      </c>
      <c r="F490" s="165">
        <f t="shared" si="34"/>
        <v>17.9669894634171</v>
      </c>
      <c r="G490" s="134">
        <f t="shared" si="33"/>
        <v>328.38</v>
      </c>
      <c r="H490" s="135">
        <v>5</v>
      </c>
      <c r="I490" s="134">
        <v>721.9</v>
      </c>
      <c r="J490" s="134">
        <v>393.52</v>
      </c>
    </row>
    <row r="491" spans="1:10" ht="23.25">
      <c r="A491" s="140"/>
      <c r="B491" s="135">
        <v>30</v>
      </c>
      <c r="C491" s="148">
        <v>84.9678</v>
      </c>
      <c r="D491" s="148">
        <v>84.9724</v>
      </c>
      <c r="E491" s="134">
        <f t="shared" si="30"/>
        <v>0.004599999999996385</v>
      </c>
      <c r="F491" s="165">
        <f t="shared" si="34"/>
        <v>15.410901537727845</v>
      </c>
      <c r="G491" s="134">
        <f t="shared" si="33"/>
        <v>298.49</v>
      </c>
      <c r="H491" s="135">
        <v>6</v>
      </c>
      <c r="I491" s="134">
        <v>847.86</v>
      </c>
      <c r="J491" s="134">
        <v>549.37</v>
      </c>
    </row>
    <row r="492" spans="1:10" ht="23.25">
      <c r="A492" s="140">
        <v>22781</v>
      </c>
      <c r="B492" s="135">
        <v>7</v>
      </c>
      <c r="C492" s="148">
        <v>86.3863</v>
      </c>
      <c r="D492" s="148">
        <v>86.3924</v>
      </c>
      <c r="E492" s="134">
        <f t="shared" si="30"/>
        <v>0.006099999999989336</v>
      </c>
      <c r="F492" s="165">
        <f t="shared" si="34"/>
        <v>18.57321194771895</v>
      </c>
      <c r="G492" s="134">
        <f t="shared" si="33"/>
        <v>328.43000000000006</v>
      </c>
      <c r="H492" s="135">
        <v>7</v>
      </c>
      <c r="I492" s="134">
        <v>723.71</v>
      </c>
      <c r="J492" s="134">
        <v>395.28</v>
      </c>
    </row>
    <row r="493" spans="1:10" ht="23.25">
      <c r="A493" s="140"/>
      <c r="B493" s="135">
        <v>8</v>
      </c>
      <c r="C493" s="148">
        <v>84.8208</v>
      </c>
      <c r="D493" s="148">
        <v>84.832</v>
      </c>
      <c r="E493" s="134">
        <f t="shared" si="30"/>
        <v>0.011199999999988108</v>
      </c>
      <c r="F493" s="165">
        <f t="shared" si="34"/>
        <v>38.53166821477314</v>
      </c>
      <c r="G493" s="134">
        <f t="shared" si="33"/>
        <v>290.66999999999996</v>
      </c>
      <c r="H493" s="135">
        <v>8</v>
      </c>
      <c r="I493" s="134">
        <v>843.5</v>
      </c>
      <c r="J493" s="134">
        <v>552.83</v>
      </c>
    </row>
    <row r="494" spans="1:10" ht="23.25">
      <c r="A494" s="140"/>
      <c r="B494" s="135">
        <v>9</v>
      </c>
      <c r="C494" s="148">
        <v>87.6362</v>
      </c>
      <c r="D494" s="148">
        <v>87.6393</v>
      </c>
      <c r="E494" s="134">
        <f t="shared" si="30"/>
        <v>0.0031000000000034333</v>
      </c>
      <c r="F494" s="165">
        <f t="shared" si="34"/>
        <v>11.2575807096032</v>
      </c>
      <c r="G494" s="134">
        <f t="shared" si="33"/>
        <v>275.37</v>
      </c>
      <c r="H494" s="135">
        <v>9</v>
      </c>
      <c r="I494" s="134">
        <v>846.86</v>
      </c>
      <c r="J494" s="134">
        <v>571.49</v>
      </c>
    </row>
    <row r="495" spans="1:10" ht="23.25">
      <c r="A495" s="140">
        <v>22787</v>
      </c>
      <c r="B495" s="135">
        <v>10</v>
      </c>
      <c r="C495" s="148">
        <v>85.08</v>
      </c>
      <c r="D495" s="148">
        <v>85.0855</v>
      </c>
      <c r="E495" s="134">
        <f t="shared" si="30"/>
        <v>0.00549999999999784</v>
      </c>
      <c r="F495" s="165">
        <f t="shared" si="34"/>
        <v>15.953589557644209</v>
      </c>
      <c r="G495" s="134">
        <f t="shared" si="33"/>
        <v>344.74999999999994</v>
      </c>
      <c r="H495" s="135">
        <v>10</v>
      </c>
      <c r="I495" s="134">
        <v>659.31</v>
      </c>
      <c r="J495" s="134">
        <v>314.56</v>
      </c>
    </row>
    <row r="496" spans="1:10" ht="23.25">
      <c r="A496" s="140"/>
      <c r="B496" s="135">
        <v>11</v>
      </c>
      <c r="C496" s="148">
        <v>86.1215</v>
      </c>
      <c r="D496" s="148">
        <v>86.1307</v>
      </c>
      <c r="E496" s="134">
        <f t="shared" si="30"/>
        <v>0.00920000000000698</v>
      </c>
      <c r="F496" s="165">
        <f t="shared" si="34"/>
        <v>26.858177147214864</v>
      </c>
      <c r="G496" s="134">
        <f t="shared" si="33"/>
        <v>342.5400000000001</v>
      </c>
      <c r="H496" s="135">
        <v>11</v>
      </c>
      <c r="I496" s="134">
        <v>684.07</v>
      </c>
      <c r="J496" s="134">
        <v>341.53</v>
      </c>
    </row>
    <row r="497" spans="1:10" ht="23.25">
      <c r="A497" s="140"/>
      <c r="B497" s="135">
        <v>12</v>
      </c>
      <c r="C497" s="148">
        <v>84.8424</v>
      </c>
      <c r="D497" s="148">
        <v>84.8519</v>
      </c>
      <c r="E497" s="134">
        <f t="shared" si="30"/>
        <v>0.009500000000002728</v>
      </c>
      <c r="F497" s="165">
        <f t="shared" si="34"/>
        <v>29.36721382423793</v>
      </c>
      <c r="G497" s="134">
        <f t="shared" si="33"/>
        <v>323.49</v>
      </c>
      <c r="H497" s="135">
        <v>12</v>
      </c>
      <c r="I497" s="134">
        <v>744.13</v>
      </c>
      <c r="J497" s="134">
        <v>420.64</v>
      </c>
    </row>
    <row r="498" spans="1:10" ht="23.25">
      <c r="A498" s="140">
        <v>22807</v>
      </c>
      <c r="B498" s="135">
        <v>19</v>
      </c>
      <c r="C498" s="148">
        <v>88.9622</v>
      </c>
      <c r="D498" s="148">
        <v>88.9705</v>
      </c>
      <c r="E498" s="134">
        <f t="shared" si="30"/>
        <v>0.008300000000005525</v>
      </c>
      <c r="F498" s="165">
        <f t="shared" si="34"/>
        <v>27.09230970102339</v>
      </c>
      <c r="G498" s="134">
        <f t="shared" si="33"/>
        <v>306.36</v>
      </c>
      <c r="H498" s="135">
        <v>13</v>
      </c>
      <c r="I498" s="134">
        <v>829.33</v>
      </c>
      <c r="J498" s="134">
        <v>522.97</v>
      </c>
    </row>
    <row r="499" spans="1:10" ht="23.25">
      <c r="A499" s="140"/>
      <c r="B499" s="135">
        <v>20</v>
      </c>
      <c r="C499" s="148">
        <v>84.685</v>
      </c>
      <c r="D499" s="148">
        <v>84.6929</v>
      </c>
      <c r="E499" s="134">
        <f t="shared" si="30"/>
        <v>0.007899999999992247</v>
      </c>
      <c r="F499" s="165">
        <f t="shared" si="34"/>
        <v>26.38698687328316</v>
      </c>
      <c r="G499" s="134">
        <f t="shared" si="33"/>
        <v>299.39000000000004</v>
      </c>
      <c r="H499" s="135">
        <v>14</v>
      </c>
      <c r="I499" s="134">
        <v>799.19</v>
      </c>
      <c r="J499" s="134">
        <v>499.8</v>
      </c>
    </row>
    <row r="500" spans="1:10" ht="23.25">
      <c r="A500" s="140"/>
      <c r="B500" s="135">
        <v>21</v>
      </c>
      <c r="C500" s="148">
        <v>86.3443</v>
      </c>
      <c r="D500" s="148">
        <v>86.3524</v>
      </c>
      <c r="E500" s="134">
        <f t="shared" si="30"/>
        <v>0.008099999999998886</v>
      </c>
      <c r="F500" s="165">
        <f t="shared" si="34"/>
        <v>27.1002710027063</v>
      </c>
      <c r="G500" s="134">
        <f t="shared" si="33"/>
        <v>298.89</v>
      </c>
      <c r="H500" s="135">
        <v>15</v>
      </c>
      <c r="I500" s="134">
        <v>849.96</v>
      </c>
      <c r="J500" s="134">
        <v>551.07</v>
      </c>
    </row>
    <row r="501" spans="1:10" ht="23.25">
      <c r="A501" s="140">
        <v>22815</v>
      </c>
      <c r="B501" s="135">
        <v>22</v>
      </c>
      <c r="C501" s="148">
        <v>85.17</v>
      </c>
      <c r="D501" s="148">
        <v>85.1821</v>
      </c>
      <c r="E501" s="134">
        <f t="shared" si="30"/>
        <v>0.012100000000003774</v>
      </c>
      <c r="F501" s="165">
        <f t="shared" si="34"/>
        <v>33.228065357692635</v>
      </c>
      <c r="G501" s="134">
        <f t="shared" si="33"/>
        <v>364.15000000000003</v>
      </c>
      <c r="H501" s="135">
        <v>16</v>
      </c>
      <c r="I501" s="134">
        <v>733.94</v>
      </c>
      <c r="J501" s="134">
        <v>369.79</v>
      </c>
    </row>
    <row r="502" spans="1:10" ht="23.25">
      <c r="A502" s="140"/>
      <c r="B502" s="135">
        <v>23</v>
      </c>
      <c r="C502" s="148">
        <v>87.6967</v>
      </c>
      <c r="D502" s="148">
        <v>87.7118</v>
      </c>
      <c r="E502" s="134">
        <f t="shared" si="30"/>
        <v>0.015099999999989677</v>
      </c>
      <c r="F502" s="165">
        <f t="shared" si="34"/>
        <v>42.24603418848355</v>
      </c>
      <c r="G502" s="134">
        <f t="shared" si="33"/>
        <v>357.43000000000006</v>
      </c>
      <c r="H502" s="135">
        <v>17</v>
      </c>
      <c r="I502" s="134">
        <v>685.96</v>
      </c>
      <c r="J502" s="134">
        <v>328.53</v>
      </c>
    </row>
    <row r="503" spans="1:10" ht="23.25">
      <c r="A503" s="140"/>
      <c r="B503" s="135">
        <v>24</v>
      </c>
      <c r="C503" s="148">
        <v>88.083</v>
      </c>
      <c r="D503" s="148">
        <v>88.0961</v>
      </c>
      <c r="E503" s="134">
        <f t="shared" si="30"/>
        <v>0.01310000000000855</v>
      </c>
      <c r="F503" s="165">
        <f t="shared" si="34"/>
        <v>41.88916957122294</v>
      </c>
      <c r="G503" s="134">
        <f t="shared" si="33"/>
        <v>312.72999999999996</v>
      </c>
      <c r="H503" s="135">
        <v>18</v>
      </c>
      <c r="I503" s="134">
        <v>823.89</v>
      </c>
      <c r="J503" s="134">
        <v>511.16</v>
      </c>
    </row>
    <row r="504" spans="1:10" ht="23.25">
      <c r="A504" s="140">
        <v>22822</v>
      </c>
      <c r="B504" s="135">
        <v>25</v>
      </c>
      <c r="C504" s="148">
        <v>87.0556</v>
      </c>
      <c r="D504" s="148">
        <v>87.0611</v>
      </c>
      <c r="E504" s="134">
        <f t="shared" si="30"/>
        <v>0.00549999999999784</v>
      </c>
      <c r="F504" s="165">
        <f t="shared" si="34"/>
        <v>16.752969844647698</v>
      </c>
      <c r="G504" s="134">
        <f t="shared" si="33"/>
        <v>328.30000000000007</v>
      </c>
      <c r="H504" s="135">
        <v>19</v>
      </c>
      <c r="I504" s="134">
        <v>672.7</v>
      </c>
      <c r="J504" s="134">
        <v>344.4</v>
      </c>
    </row>
    <row r="505" spans="1:10" ht="23.25">
      <c r="A505" s="140"/>
      <c r="B505" s="135">
        <v>26</v>
      </c>
      <c r="C505" s="148">
        <v>85.8097</v>
      </c>
      <c r="D505" s="148">
        <v>85.8128</v>
      </c>
      <c r="E505" s="134">
        <f t="shared" si="30"/>
        <v>0.0030999999999892225</v>
      </c>
      <c r="F505" s="165">
        <f t="shared" si="34"/>
        <v>10.569382884381938</v>
      </c>
      <c r="G505" s="134">
        <f t="shared" si="33"/>
        <v>293.3</v>
      </c>
      <c r="H505" s="135">
        <v>20</v>
      </c>
      <c r="I505" s="134">
        <v>773.64</v>
      </c>
      <c r="J505" s="134">
        <v>480.34</v>
      </c>
    </row>
    <row r="506" spans="1:10" ht="23.25">
      <c r="A506" s="140"/>
      <c r="B506" s="135">
        <v>27</v>
      </c>
      <c r="C506" s="148">
        <v>86.3456</v>
      </c>
      <c r="D506" s="148">
        <v>86.3529</v>
      </c>
      <c r="E506" s="134">
        <f t="shared" si="30"/>
        <v>0.00730000000000075</v>
      </c>
      <c r="F506" s="165">
        <f t="shared" si="34"/>
        <v>24.202639082291466</v>
      </c>
      <c r="G506" s="134">
        <f t="shared" si="33"/>
        <v>301.61999999999995</v>
      </c>
      <c r="H506" s="135">
        <v>21</v>
      </c>
      <c r="I506" s="134">
        <v>666.68</v>
      </c>
      <c r="J506" s="134">
        <v>365.06</v>
      </c>
    </row>
    <row r="507" spans="1:10" ht="23.25">
      <c r="A507" s="140">
        <v>22836</v>
      </c>
      <c r="B507" s="135">
        <v>31</v>
      </c>
      <c r="C507" s="148">
        <v>84.8983</v>
      </c>
      <c r="D507" s="148">
        <v>84.9015</v>
      </c>
      <c r="E507" s="134">
        <f t="shared" si="30"/>
        <v>0.003199999999992542</v>
      </c>
      <c r="F507" s="165">
        <f t="shared" si="34"/>
        <v>9.42729201034805</v>
      </c>
      <c r="G507" s="134">
        <f aca="true" t="shared" si="35" ref="G507:G641">I507-J507</f>
        <v>339.44</v>
      </c>
      <c r="H507" s="135">
        <v>22</v>
      </c>
      <c r="I507" s="134">
        <v>731.12</v>
      </c>
      <c r="J507" s="134">
        <v>391.68</v>
      </c>
    </row>
    <row r="508" spans="1:10" ht="23.25">
      <c r="A508" s="140"/>
      <c r="B508" s="135">
        <v>32</v>
      </c>
      <c r="C508" s="148">
        <v>85.061</v>
      </c>
      <c r="D508" s="148">
        <v>85.0648</v>
      </c>
      <c r="E508" s="134">
        <f t="shared" si="30"/>
        <v>0.0037999999999982492</v>
      </c>
      <c r="F508" s="165">
        <f t="shared" si="34"/>
        <v>12.657806202319206</v>
      </c>
      <c r="G508" s="134">
        <f t="shared" si="35"/>
        <v>300.21000000000004</v>
      </c>
      <c r="H508" s="135">
        <v>23</v>
      </c>
      <c r="I508" s="134">
        <v>826.62</v>
      </c>
      <c r="J508" s="134">
        <v>526.41</v>
      </c>
    </row>
    <row r="509" spans="1:10" ht="23.25">
      <c r="A509" s="140"/>
      <c r="B509" s="135">
        <v>33</v>
      </c>
      <c r="C509" s="148">
        <v>85.9858</v>
      </c>
      <c r="D509" s="148">
        <v>85.9858</v>
      </c>
      <c r="E509" s="134">
        <f t="shared" si="30"/>
        <v>0</v>
      </c>
      <c r="F509" s="165">
        <f t="shared" si="34"/>
        <v>0</v>
      </c>
      <c r="G509" s="134">
        <f t="shared" si="35"/>
        <v>290.56000000000006</v>
      </c>
      <c r="H509" s="135">
        <v>24</v>
      </c>
      <c r="I509" s="134">
        <v>827.86</v>
      </c>
      <c r="J509" s="134">
        <v>537.3</v>
      </c>
    </row>
    <row r="510" spans="1:10" ht="23.25">
      <c r="A510" s="140">
        <v>22846</v>
      </c>
      <c r="B510" s="135">
        <v>34</v>
      </c>
      <c r="C510" s="148">
        <v>83.8132</v>
      </c>
      <c r="D510" s="148">
        <v>83.8156</v>
      </c>
      <c r="E510" s="134">
        <f t="shared" si="30"/>
        <v>0.0024000000000086175</v>
      </c>
      <c r="F510" s="165">
        <f t="shared" si="34"/>
        <v>7.709852549097683</v>
      </c>
      <c r="G510" s="134">
        <f t="shared" si="35"/>
        <v>311.28999999999996</v>
      </c>
      <c r="H510" s="135">
        <v>25</v>
      </c>
      <c r="I510" s="134">
        <v>665.01</v>
      </c>
      <c r="J510" s="134">
        <v>353.72</v>
      </c>
    </row>
    <row r="511" spans="1:10" ht="23.25">
      <c r="A511" s="140"/>
      <c r="B511" s="135">
        <v>35</v>
      </c>
      <c r="C511" s="148">
        <v>85.0054</v>
      </c>
      <c r="D511" s="148">
        <v>85.0095</v>
      </c>
      <c r="E511" s="134">
        <f t="shared" si="30"/>
        <v>0.004100000000008208</v>
      </c>
      <c r="F511" s="165">
        <f t="shared" si="34"/>
        <v>12.292747279129939</v>
      </c>
      <c r="G511" s="134">
        <f t="shared" si="35"/>
        <v>333.53</v>
      </c>
      <c r="H511" s="135">
        <v>26</v>
      </c>
      <c r="I511" s="134">
        <v>668.52</v>
      </c>
      <c r="J511" s="134">
        <v>334.99</v>
      </c>
    </row>
    <row r="512" spans="1:10" ht="23.25">
      <c r="A512" s="140"/>
      <c r="B512" s="135">
        <v>36</v>
      </c>
      <c r="C512" s="148">
        <v>84.5877</v>
      </c>
      <c r="D512" s="148">
        <v>84.5877</v>
      </c>
      <c r="E512" s="134">
        <f t="shared" si="30"/>
        <v>0</v>
      </c>
      <c r="F512" s="165">
        <f t="shared" si="34"/>
        <v>0</v>
      </c>
      <c r="G512" s="134">
        <f t="shared" si="35"/>
        <v>274.43999999999994</v>
      </c>
      <c r="H512" s="135">
        <v>27</v>
      </c>
      <c r="I512" s="134">
        <v>807.39</v>
      </c>
      <c r="J512" s="134">
        <v>532.95</v>
      </c>
    </row>
    <row r="513" spans="1:10" ht="23.25">
      <c r="A513" s="140">
        <v>22859</v>
      </c>
      <c r="B513" s="135">
        <v>22</v>
      </c>
      <c r="C513" s="148">
        <v>85.1209</v>
      </c>
      <c r="D513" s="148">
        <v>85.1312</v>
      </c>
      <c r="E513" s="134">
        <f t="shared" si="30"/>
        <v>0.010300000000000864</v>
      </c>
      <c r="F513" s="165">
        <f t="shared" si="34"/>
        <v>33.61180002610907</v>
      </c>
      <c r="G513" s="134">
        <f t="shared" si="35"/>
        <v>306.44</v>
      </c>
      <c r="H513" s="135">
        <v>28</v>
      </c>
      <c r="I513" s="134">
        <v>717.23</v>
      </c>
      <c r="J513" s="134">
        <v>410.79</v>
      </c>
    </row>
    <row r="514" spans="1:10" ht="23.25">
      <c r="A514" s="140"/>
      <c r="B514" s="135">
        <v>23</v>
      </c>
      <c r="C514" s="148">
        <v>87.6826</v>
      </c>
      <c r="D514" s="148">
        <v>87.6914</v>
      </c>
      <c r="E514" s="134">
        <f t="shared" si="30"/>
        <v>0.008800000000007913</v>
      </c>
      <c r="F514" s="165">
        <f t="shared" si="34"/>
        <v>32.674884895321235</v>
      </c>
      <c r="G514" s="134">
        <f t="shared" si="35"/>
        <v>269.31999999999994</v>
      </c>
      <c r="H514" s="135">
        <v>29</v>
      </c>
      <c r="I514" s="134">
        <v>829.92</v>
      </c>
      <c r="J514" s="134">
        <v>560.6</v>
      </c>
    </row>
    <row r="515" spans="1:10" ht="23.25">
      <c r="A515" s="140"/>
      <c r="B515" s="135">
        <v>24</v>
      </c>
      <c r="C515" s="148">
        <v>88.069</v>
      </c>
      <c r="D515" s="148">
        <v>88.0771</v>
      </c>
      <c r="E515" s="134">
        <f t="shared" si="30"/>
        <v>0.008099999999998886</v>
      </c>
      <c r="F515" s="165">
        <f t="shared" si="34"/>
        <v>23.03295703357945</v>
      </c>
      <c r="G515" s="134">
        <f t="shared" si="35"/>
        <v>351.67</v>
      </c>
      <c r="H515" s="135">
        <v>30</v>
      </c>
      <c r="I515" s="134">
        <v>641.5</v>
      </c>
      <c r="J515" s="134">
        <v>289.83</v>
      </c>
    </row>
    <row r="516" spans="1:10" ht="23.25">
      <c r="A516" s="140">
        <v>22864</v>
      </c>
      <c r="B516" s="135">
        <v>25</v>
      </c>
      <c r="C516" s="148">
        <v>87.0269</v>
      </c>
      <c r="D516" s="148">
        <v>87.0596</v>
      </c>
      <c r="E516" s="134">
        <f t="shared" si="30"/>
        <v>0.0327000000000055</v>
      </c>
      <c r="F516" s="165">
        <f t="shared" si="34"/>
        <v>106.81387600446038</v>
      </c>
      <c r="G516" s="134">
        <f t="shared" si="35"/>
        <v>306.14</v>
      </c>
      <c r="H516" s="135">
        <v>31</v>
      </c>
      <c r="I516" s="134">
        <v>863.38</v>
      </c>
      <c r="J516" s="134">
        <v>557.24</v>
      </c>
    </row>
    <row r="517" spans="1:10" ht="23.25">
      <c r="A517" s="140"/>
      <c r="B517" s="135">
        <v>26</v>
      </c>
      <c r="C517" s="148">
        <v>85.7776</v>
      </c>
      <c r="D517" s="148">
        <v>85.8112</v>
      </c>
      <c r="E517" s="134">
        <f t="shared" si="30"/>
        <v>0.03359999999999275</v>
      </c>
      <c r="F517" s="165">
        <f t="shared" si="34"/>
        <v>106.13766307607398</v>
      </c>
      <c r="G517" s="134">
        <f t="shared" si="35"/>
        <v>316.57000000000005</v>
      </c>
      <c r="H517" s="135">
        <v>32</v>
      </c>
      <c r="I517" s="134">
        <v>854.07</v>
      </c>
      <c r="J517" s="134">
        <v>537.5</v>
      </c>
    </row>
    <row r="518" spans="1:10" ht="23.25">
      <c r="A518" s="140"/>
      <c r="B518" s="135">
        <v>27</v>
      </c>
      <c r="C518" s="148">
        <v>85.9474</v>
      </c>
      <c r="D518" s="148">
        <v>85.9808</v>
      </c>
      <c r="E518" s="134">
        <f t="shared" si="30"/>
        <v>0.03340000000000032</v>
      </c>
      <c r="F518" s="165">
        <f t="shared" si="34"/>
        <v>96.85651316552696</v>
      </c>
      <c r="G518" s="134">
        <f t="shared" si="35"/>
        <v>344.84000000000003</v>
      </c>
      <c r="H518" s="135">
        <v>33</v>
      </c>
      <c r="I518" s="134">
        <v>754.69</v>
      </c>
      <c r="J518" s="134">
        <v>409.85</v>
      </c>
    </row>
    <row r="519" spans="1:10" ht="23.25">
      <c r="A519" s="140">
        <v>22874</v>
      </c>
      <c r="B519" s="135">
        <v>28</v>
      </c>
      <c r="C519" s="148">
        <v>87.5275</v>
      </c>
      <c r="D519" s="148">
        <v>87.5407</v>
      </c>
      <c r="E519" s="134">
        <f t="shared" si="30"/>
        <v>0.013199999999997658</v>
      </c>
      <c r="F519" s="165">
        <f t="shared" si="34"/>
        <v>42.337545705297515</v>
      </c>
      <c r="G519" s="134">
        <f t="shared" si="35"/>
        <v>311.78</v>
      </c>
      <c r="H519" s="135">
        <v>34</v>
      </c>
      <c r="I519" s="134">
        <v>846.63</v>
      </c>
      <c r="J519" s="134">
        <v>534.85</v>
      </c>
    </row>
    <row r="520" spans="1:10" ht="23.25">
      <c r="A520" s="140"/>
      <c r="B520" s="135">
        <v>29</v>
      </c>
      <c r="C520" s="148">
        <v>85.2105</v>
      </c>
      <c r="D520" s="148">
        <v>85.2329</v>
      </c>
      <c r="E520" s="134">
        <f t="shared" si="30"/>
        <v>0.02240000000000464</v>
      </c>
      <c r="F520" s="165">
        <f>((10^6)*E520/G520)</f>
        <v>73.41614499690156</v>
      </c>
      <c r="G520" s="134">
        <f t="shared" si="35"/>
        <v>305.11</v>
      </c>
      <c r="H520" s="135">
        <v>35</v>
      </c>
      <c r="I520" s="134">
        <v>787.84</v>
      </c>
      <c r="J520" s="134">
        <v>482.73</v>
      </c>
    </row>
    <row r="521" spans="1:10" ht="23.25">
      <c r="A521" s="140"/>
      <c r="B521" s="135">
        <v>30</v>
      </c>
      <c r="C521" s="148">
        <v>84.9595</v>
      </c>
      <c r="D521" s="148">
        <v>84.9809</v>
      </c>
      <c r="E521" s="134">
        <f t="shared" si="30"/>
        <v>0.021399999999999864</v>
      </c>
      <c r="F521" s="165">
        <f>((10^6)*E521/G521)</f>
        <v>64.3589666476192</v>
      </c>
      <c r="G521" s="134">
        <f t="shared" si="35"/>
        <v>332.51000000000005</v>
      </c>
      <c r="H521" s="135">
        <v>36</v>
      </c>
      <c r="I521" s="134">
        <v>702.71</v>
      </c>
      <c r="J521" s="134">
        <v>370.2</v>
      </c>
    </row>
    <row r="522" spans="1:10" ht="23.25">
      <c r="A522" s="140">
        <v>22881</v>
      </c>
      <c r="B522" s="135">
        <v>31</v>
      </c>
      <c r="C522" s="148">
        <v>84.3713</v>
      </c>
      <c r="D522" s="148">
        <v>84.4473</v>
      </c>
      <c r="E522" s="134">
        <f aca="true" t="shared" si="36" ref="E522:E641">D522-C522</f>
        <v>0.0759999999999934</v>
      </c>
      <c r="F522" s="165">
        <f>((10^6)*E522/G522)</f>
        <v>239.8157205515553</v>
      </c>
      <c r="G522" s="134">
        <f t="shared" si="35"/>
        <v>316.9100000000001</v>
      </c>
      <c r="H522" s="135">
        <v>37</v>
      </c>
      <c r="I522" s="134">
        <v>873.2</v>
      </c>
      <c r="J522" s="134">
        <v>556.29</v>
      </c>
    </row>
    <row r="523" spans="1:10" ht="23.25">
      <c r="A523" s="140"/>
      <c r="B523" s="135">
        <v>32</v>
      </c>
      <c r="C523" s="148">
        <v>83.9578</v>
      </c>
      <c r="D523" s="148">
        <v>84.0304</v>
      </c>
      <c r="E523" s="134">
        <f t="shared" si="36"/>
        <v>0.07259999999999422</v>
      </c>
      <c r="F523" s="165">
        <f>((10^6)*E523/G523)</f>
        <v>210.6301497040566</v>
      </c>
      <c r="G523" s="134">
        <f t="shared" si="35"/>
        <v>344.67999999999995</v>
      </c>
      <c r="H523" s="135">
        <v>38</v>
      </c>
      <c r="I523" s="134">
        <v>710.56</v>
      </c>
      <c r="J523" s="134">
        <v>365.88</v>
      </c>
    </row>
    <row r="524" spans="1:10" ht="23.25">
      <c r="A524" s="140"/>
      <c r="B524" s="135">
        <v>33</v>
      </c>
      <c r="C524" s="148">
        <v>85.5169</v>
      </c>
      <c r="D524" s="148">
        <v>85.5969</v>
      </c>
      <c r="E524" s="134">
        <f t="shared" si="36"/>
        <v>0.0799999999999983</v>
      </c>
      <c r="F524" s="165">
        <f>((10^6)*E524/G524)</f>
        <v>239.7003745318301</v>
      </c>
      <c r="G524" s="134">
        <f t="shared" si="35"/>
        <v>333.75</v>
      </c>
      <c r="H524" s="135">
        <v>39</v>
      </c>
      <c r="I524" s="134">
        <v>742.14</v>
      </c>
      <c r="J524" s="134">
        <v>408.39</v>
      </c>
    </row>
    <row r="525" spans="1:10" ht="23.25">
      <c r="A525" s="140">
        <v>22890</v>
      </c>
      <c r="B525" s="135">
        <v>1</v>
      </c>
      <c r="C525" s="148">
        <v>85.3874</v>
      </c>
      <c r="D525" s="148">
        <v>85.435</v>
      </c>
      <c r="E525" s="134">
        <f t="shared" si="36"/>
        <v>0.04760000000000275</v>
      </c>
      <c r="F525" s="165">
        <f aca="true" t="shared" si="37" ref="F525:F573">((10^6)*E525/G525)</f>
        <v>178.96082412212476</v>
      </c>
      <c r="G525" s="134">
        <f t="shared" si="35"/>
        <v>265.98</v>
      </c>
      <c r="H525" s="135">
        <v>40</v>
      </c>
      <c r="I525" s="134">
        <v>633.88</v>
      </c>
      <c r="J525" s="134">
        <v>367.9</v>
      </c>
    </row>
    <row r="526" spans="1:10" ht="23.25">
      <c r="A526" s="140"/>
      <c r="B526" s="135">
        <v>2</v>
      </c>
      <c r="C526" s="148">
        <v>87.4856</v>
      </c>
      <c r="D526" s="148">
        <v>87.5612</v>
      </c>
      <c r="E526" s="134">
        <f t="shared" si="36"/>
        <v>0.07559999999999434</v>
      </c>
      <c r="F526" s="165">
        <f t="shared" si="37"/>
        <v>265.46808062361947</v>
      </c>
      <c r="G526" s="134">
        <f t="shared" si="35"/>
        <v>284.78</v>
      </c>
      <c r="H526" s="135">
        <v>41</v>
      </c>
      <c r="I526" s="134">
        <v>798.01</v>
      </c>
      <c r="J526" s="134">
        <v>513.23</v>
      </c>
    </row>
    <row r="527" spans="1:10" ht="23.25">
      <c r="A527" s="140"/>
      <c r="B527" s="135">
        <v>3</v>
      </c>
      <c r="C527" s="148">
        <v>85.8908</v>
      </c>
      <c r="D527" s="148">
        <v>85.9411</v>
      </c>
      <c r="E527" s="134">
        <f t="shared" si="36"/>
        <v>0.05030000000000712</v>
      </c>
      <c r="F527" s="165">
        <f t="shared" si="37"/>
        <v>164.47583545878987</v>
      </c>
      <c r="G527" s="134">
        <f t="shared" si="35"/>
        <v>305.82</v>
      </c>
      <c r="H527" s="135">
        <v>42</v>
      </c>
      <c r="I527" s="134">
        <v>766.98</v>
      </c>
      <c r="J527" s="134">
        <v>461.16</v>
      </c>
    </row>
    <row r="528" spans="1:10" ht="23.25">
      <c r="A528" s="140">
        <v>22900</v>
      </c>
      <c r="B528" s="135">
        <v>4</v>
      </c>
      <c r="C528" s="148">
        <v>85.0435</v>
      </c>
      <c r="D528" s="148">
        <v>85.1013</v>
      </c>
      <c r="E528" s="134">
        <f t="shared" si="36"/>
        <v>0.057800000000000296</v>
      </c>
      <c r="F528" s="165">
        <f t="shared" si="37"/>
        <v>190.9229041421692</v>
      </c>
      <c r="G528" s="134">
        <f t="shared" si="35"/>
        <v>302.74</v>
      </c>
      <c r="H528" s="135">
        <v>43</v>
      </c>
      <c r="I528" s="134">
        <v>667.74</v>
      </c>
      <c r="J528" s="134">
        <v>365</v>
      </c>
    </row>
    <row r="529" spans="1:10" ht="23.25">
      <c r="A529" s="140"/>
      <c r="B529" s="135">
        <v>5</v>
      </c>
      <c r="C529" s="148">
        <v>85.0817</v>
      </c>
      <c r="D529" s="148">
        <v>85.1312</v>
      </c>
      <c r="E529" s="134">
        <f t="shared" si="36"/>
        <v>0.04950000000000898</v>
      </c>
      <c r="F529" s="165">
        <f t="shared" si="37"/>
        <v>174.79430770863723</v>
      </c>
      <c r="G529" s="134">
        <f t="shared" si="35"/>
        <v>283.19</v>
      </c>
      <c r="H529" s="135">
        <v>44</v>
      </c>
      <c r="I529" s="134">
        <v>661.61</v>
      </c>
      <c r="J529" s="134">
        <v>378.42</v>
      </c>
    </row>
    <row r="530" spans="1:10" ht="23.25">
      <c r="A530" s="140"/>
      <c r="B530" s="135">
        <v>6</v>
      </c>
      <c r="C530" s="148">
        <v>87.4758</v>
      </c>
      <c r="D530" s="148">
        <v>87.5416</v>
      </c>
      <c r="E530" s="134">
        <f t="shared" si="36"/>
        <v>0.06579999999999586</v>
      </c>
      <c r="F530" s="165">
        <f t="shared" si="37"/>
        <v>291.2148705465629</v>
      </c>
      <c r="G530" s="134">
        <f t="shared" si="35"/>
        <v>225.94999999999993</v>
      </c>
      <c r="H530" s="135">
        <v>45</v>
      </c>
      <c r="I530" s="134">
        <v>801.04</v>
      </c>
      <c r="J530" s="134">
        <v>575.09</v>
      </c>
    </row>
    <row r="531" spans="1:10" ht="23.25">
      <c r="A531" s="140">
        <v>22907</v>
      </c>
      <c r="B531" s="135">
        <v>7</v>
      </c>
      <c r="C531" s="148">
        <v>86.3932</v>
      </c>
      <c r="D531" s="148">
        <v>86.3943</v>
      </c>
      <c r="E531" s="134">
        <f t="shared" si="36"/>
        <v>0.0011000000000080945</v>
      </c>
      <c r="F531" s="165">
        <f t="shared" si="37"/>
        <v>3.984208048129575</v>
      </c>
      <c r="G531" s="134">
        <f t="shared" si="35"/>
        <v>276.09000000000003</v>
      </c>
      <c r="H531" s="135">
        <v>46</v>
      </c>
      <c r="I531" s="134">
        <v>834.1</v>
      </c>
      <c r="J531" s="134">
        <v>558.01</v>
      </c>
    </row>
    <row r="532" spans="1:10" ht="23.25">
      <c r="A532" s="140"/>
      <c r="B532" s="135">
        <v>8</v>
      </c>
      <c r="C532" s="148">
        <v>84.7967</v>
      </c>
      <c r="D532" s="148">
        <v>84.7968</v>
      </c>
      <c r="E532" s="134">
        <f t="shared" si="36"/>
        <v>0.00010000000000331966</v>
      </c>
      <c r="F532" s="165">
        <f t="shared" si="37"/>
        <v>0.4076640848076626</v>
      </c>
      <c r="G532" s="134">
        <f t="shared" si="35"/>
        <v>245.30000000000007</v>
      </c>
      <c r="H532" s="135">
        <v>47</v>
      </c>
      <c r="I532" s="134">
        <v>807.48</v>
      </c>
      <c r="J532" s="134">
        <v>562.18</v>
      </c>
    </row>
    <row r="533" spans="1:10" ht="23.25">
      <c r="A533" s="140"/>
      <c r="B533" s="135">
        <v>9</v>
      </c>
      <c r="C533" s="148">
        <v>87.6488</v>
      </c>
      <c r="D533" s="148">
        <v>87.6488</v>
      </c>
      <c r="E533" s="134">
        <f t="shared" si="36"/>
        <v>0</v>
      </c>
      <c r="F533" s="165">
        <f t="shared" si="37"/>
        <v>0</v>
      </c>
      <c r="G533" s="134">
        <f t="shared" si="35"/>
        <v>229.87</v>
      </c>
      <c r="H533" s="135">
        <v>48</v>
      </c>
      <c r="I533" s="134">
        <v>795.05</v>
      </c>
      <c r="J533" s="134">
        <v>565.18</v>
      </c>
    </row>
    <row r="534" spans="1:10" ht="23.25">
      <c r="A534" s="140">
        <v>22921</v>
      </c>
      <c r="B534" s="135">
        <v>1</v>
      </c>
      <c r="C534" s="148">
        <v>85.4178</v>
      </c>
      <c r="D534" s="148">
        <v>85.4227</v>
      </c>
      <c r="E534" s="134">
        <f t="shared" si="36"/>
        <v>0.004900000000006344</v>
      </c>
      <c r="F534" s="165">
        <f t="shared" si="37"/>
        <v>13.422818791963689</v>
      </c>
      <c r="G534" s="134">
        <f t="shared" si="35"/>
        <v>365.04999999999995</v>
      </c>
      <c r="H534" s="135">
        <v>49</v>
      </c>
      <c r="I534" s="134">
        <v>734.66</v>
      </c>
      <c r="J534" s="134">
        <v>369.61</v>
      </c>
    </row>
    <row r="535" spans="1:10" ht="23.25">
      <c r="A535" s="140"/>
      <c r="B535" s="135">
        <v>2</v>
      </c>
      <c r="C535" s="148">
        <v>87.4718</v>
      </c>
      <c r="D535" s="148">
        <v>87.4737</v>
      </c>
      <c r="E535" s="134">
        <f t="shared" si="36"/>
        <v>0.0018999999999920192</v>
      </c>
      <c r="F535" s="165">
        <f t="shared" si="37"/>
        <v>5.766662619861659</v>
      </c>
      <c r="G535" s="134">
        <f t="shared" si="35"/>
        <v>329.47999999999996</v>
      </c>
      <c r="H535" s="135">
        <v>50</v>
      </c>
      <c r="I535" s="134">
        <v>739.27</v>
      </c>
      <c r="J535" s="134">
        <v>409.79</v>
      </c>
    </row>
    <row r="536" spans="1:10" ht="23.25">
      <c r="A536" s="140"/>
      <c r="B536" s="135">
        <v>3</v>
      </c>
      <c r="C536" s="148">
        <v>85.8766</v>
      </c>
      <c r="D536" s="148">
        <v>85.8781</v>
      </c>
      <c r="E536" s="134">
        <f t="shared" si="36"/>
        <v>0.0015000000000071623</v>
      </c>
      <c r="F536" s="165">
        <f t="shared" si="37"/>
        <v>5.115263947644122</v>
      </c>
      <c r="G536" s="134">
        <f t="shared" si="35"/>
        <v>293.24</v>
      </c>
      <c r="H536" s="135">
        <v>51</v>
      </c>
      <c r="I536" s="134">
        <v>848.11</v>
      </c>
      <c r="J536" s="134">
        <v>554.87</v>
      </c>
    </row>
    <row r="537" spans="1:10" ht="23.25">
      <c r="A537" s="140">
        <v>22929</v>
      </c>
      <c r="B537" s="135">
        <v>4</v>
      </c>
      <c r="C537" s="148">
        <v>85.0309</v>
      </c>
      <c r="D537" s="148">
        <v>85.0343</v>
      </c>
      <c r="E537" s="134">
        <f t="shared" si="36"/>
        <v>0.0033999999999991815</v>
      </c>
      <c r="F537" s="165">
        <f t="shared" si="37"/>
        <v>11.305070656688883</v>
      </c>
      <c r="G537" s="134">
        <f t="shared" si="35"/>
        <v>300.75</v>
      </c>
      <c r="H537" s="135">
        <v>52</v>
      </c>
      <c r="I537" s="134">
        <v>833.69</v>
      </c>
      <c r="J537" s="134">
        <v>532.94</v>
      </c>
    </row>
    <row r="538" spans="1:10" ht="23.25">
      <c r="A538" s="140"/>
      <c r="B538" s="135">
        <v>5</v>
      </c>
      <c r="C538" s="148">
        <v>85.0573</v>
      </c>
      <c r="D538" s="148">
        <v>85.06</v>
      </c>
      <c r="E538" s="134">
        <f t="shared" si="36"/>
        <v>0.0027000000000043656</v>
      </c>
      <c r="F538" s="165">
        <f t="shared" si="37"/>
        <v>9.09182745733362</v>
      </c>
      <c r="G538" s="134">
        <f t="shared" si="35"/>
        <v>296.97</v>
      </c>
      <c r="H538" s="135">
        <v>53</v>
      </c>
      <c r="I538" s="134">
        <v>848.61</v>
      </c>
      <c r="J538" s="134">
        <v>551.64</v>
      </c>
    </row>
    <row r="539" spans="1:10" ht="23.25">
      <c r="A539" s="140"/>
      <c r="B539" s="135">
        <v>6</v>
      </c>
      <c r="C539" s="148">
        <v>87.4829</v>
      </c>
      <c r="D539" s="148">
        <v>87.4874</v>
      </c>
      <c r="E539" s="134">
        <f t="shared" si="36"/>
        <v>0.004499999999993065</v>
      </c>
      <c r="F539" s="165">
        <f t="shared" si="37"/>
        <v>15.2052711606456</v>
      </c>
      <c r="G539" s="134">
        <f t="shared" si="35"/>
        <v>295.95</v>
      </c>
      <c r="H539" s="135">
        <v>54</v>
      </c>
      <c r="I539" s="134">
        <v>778.62</v>
      </c>
      <c r="J539" s="134">
        <v>482.67</v>
      </c>
    </row>
    <row r="540" spans="1:10" ht="23.25">
      <c r="A540" s="140">
        <v>22955</v>
      </c>
      <c r="B540" s="135">
        <v>13</v>
      </c>
      <c r="C540" s="148">
        <v>87.135</v>
      </c>
      <c r="D540" s="148">
        <v>87.157</v>
      </c>
      <c r="E540" s="134">
        <f t="shared" si="36"/>
        <v>0.02199999999999136</v>
      </c>
      <c r="F540" s="165">
        <f t="shared" si="37"/>
        <v>76.62835249039135</v>
      </c>
      <c r="G540" s="134">
        <f t="shared" si="35"/>
        <v>287.1</v>
      </c>
      <c r="H540" s="135">
        <v>55</v>
      </c>
      <c r="I540" s="134">
        <v>836.44</v>
      </c>
      <c r="J540" s="134">
        <v>549.34</v>
      </c>
    </row>
    <row r="541" spans="1:10" ht="23.25">
      <c r="A541" s="140"/>
      <c r="B541" s="135">
        <v>14</v>
      </c>
      <c r="C541" s="148">
        <v>85.9445</v>
      </c>
      <c r="D541" s="148">
        <v>85.9618</v>
      </c>
      <c r="E541" s="134">
        <f t="shared" si="36"/>
        <v>0.017299999999991655</v>
      </c>
      <c r="F541" s="165">
        <f t="shared" si="37"/>
        <v>58.49337300511109</v>
      </c>
      <c r="G541" s="134">
        <f t="shared" si="35"/>
        <v>295.76</v>
      </c>
      <c r="H541" s="135">
        <v>56</v>
      </c>
      <c r="I541" s="134">
        <v>701.23</v>
      </c>
      <c r="J541" s="134">
        <v>405.47</v>
      </c>
    </row>
    <row r="542" spans="1:10" ht="23.25">
      <c r="A542" s="140"/>
      <c r="B542" s="135">
        <v>15</v>
      </c>
      <c r="C542" s="148">
        <v>86.9823</v>
      </c>
      <c r="D542" s="148">
        <v>87.018</v>
      </c>
      <c r="E542" s="134">
        <f t="shared" si="36"/>
        <v>0.035700000000005616</v>
      </c>
      <c r="F542" s="165">
        <f t="shared" si="37"/>
        <v>131.94367446503904</v>
      </c>
      <c r="G542" s="134">
        <f t="shared" si="35"/>
        <v>270.57000000000005</v>
      </c>
      <c r="H542" s="135">
        <v>57</v>
      </c>
      <c r="I542" s="134">
        <v>793.69</v>
      </c>
      <c r="J542" s="134">
        <v>523.12</v>
      </c>
    </row>
    <row r="543" spans="1:10" ht="23.25">
      <c r="A543" s="140">
        <v>22970</v>
      </c>
      <c r="B543" s="135">
        <v>16</v>
      </c>
      <c r="C543" s="148">
        <v>85.6546</v>
      </c>
      <c r="D543" s="148">
        <v>85.6746</v>
      </c>
      <c r="E543" s="134">
        <f t="shared" si="36"/>
        <v>0.01999999999999602</v>
      </c>
      <c r="F543" s="165">
        <f t="shared" si="37"/>
        <v>66.66000066658675</v>
      </c>
      <c r="G543" s="134">
        <f t="shared" si="35"/>
        <v>300.03</v>
      </c>
      <c r="H543" s="135">
        <v>58</v>
      </c>
      <c r="I543" s="134">
        <v>784.53</v>
      </c>
      <c r="J543" s="134">
        <v>484.5</v>
      </c>
    </row>
    <row r="544" spans="1:10" ht="23.25">
      <c r="A544" s="140"/>
      <c r="B544" s="135">
        <v>17</v>
      </c>
      <c r="C544" s="148">
        <v>85.6537</v>
      </c>
      <c r="D544" s="148">
        <v>85.6798</v>
      </c>
      <c r="E544" s="134">
        <f t="shared" si="36"/>
        <v>0.026099999999999568</v>
      </c>
      <c r="F544" s="165">
        <f t="shared" si="37"/>
        <v>90.05278956629598</v>
      </c>
      <c r="G544" s="134">
        <f t="shared" si="35"/>
        <v>289.83000000000004</v>
      </c>
      <c r="H544" s="135">
        <v>59</v>
      </c>
      <c r="I544" s="134">
        <v>792.61</v>
      </c>
      <c r="J544" s="134">
        <v>502.78</v>
      </c>
    </row>
    <row r="545" spans="1:10" ht="23.25">
      <c r="A545" s="140"/>
      <c r="B545" s="135">
        <v>18</v>
      </c>
      <c r="C545" s="148">
        <v>86.7963</v>
      </c>
      <c r="D545" s="148">
        <v>86.8272</v>
      </c>
      <c r="E545" s="134">
        <f t="shared" si="36"/>
        <v>0.030900000000002592</v>
      </c>
      <c r="F545" s="165">
        <f t="shared" si="37"/>
        <v>109.52009640604874</v>
      </c>
      <c r="G545" s="134">
        <f t="shared" si="35"/>
        <v>282.14</v>
      </c>
      <c r="H545" s="135">
        <v>60</v>
      </c>
      <c r="I545" s="134">
        <v>805.03</v>
      </c>
      <c r="J545" s="134">
        <v>522.89</v>
      </c>
    </row>
    <row r="546" spans="1:10" ht="23.25">
      <c r="A546" s="140">
        <v>22982</v>
      </c>
      <c r="B546" s="135">
        <v>7</v>
      </c>
      <c r="C546" s="148">
        <v>86.3613</v>
      </c>
      <c r="D546" s="148">
        <v>86.3634</v>
      </c>
      <c r="E546" s="134">
        <f t="shared" si="36"/>
        <v>0.0020999999999986585</v>
      </c>
      <c r="F546" s="165">
        <f t="shared" si="37"/>
        <v>6.554307116100682</v>
      </c>
      <c r="G546" s="134">
        <f t="shared" si="35"/>
        <v>320.40000000000003</v>
      </c>
      <c r="H546" s="135">
        <v>61</v>
      </c>
      <c r="I546" s="134">
        <v>690.58</v>
      </c>
      <c r="J546" s="134">
        <v>370.18</v>
      </c>
    </row>
    <row r="547" spans="1:10" ht="23.25">
      <c r="A547" s="140"/>
      <c r="B547" s="135">
        <v>8</v>
      </c>
      <c r="C547" s="148">
        <v>84.7803</v>
      </c>
      <c r="D547" s="148">
        <v>84.7823</v>
      </c>
      <c r="E547" s="134">
        <f t="shared" si="36"/>
        <v>0.0020000000000095497</v>
      </c>
      <c r="F547" s="165">
        <f t="shared" si="37"/>
        <v>6.302587212080641</v>
      </c>
      <c r="G547" s="134">
        <f t="shared" si="35"/>
        <v>317.33</v>
      </c>
      <c r="H547" s="135">
        <v>62</v>
      </c>
      <c r="I547" s="134">
        <v>678.39</v>
      </c>
      <c r="J547" s="134">
        <v>361.06</v>
      </c>
    </row>
    <row r="548" spans="1:10" ht="23.25">
      <c r="A548" s="140"/>
      <c r="B548" s="135">
        <v>9</v>
      </c>
      <c r="C548" s="148">
        <v>87.6436</v>
      </c>
      <c r="D548" s="148">
        <v>87.6472</v>
      </c>
      <c r="E548" s="134">
        <f t="shared" si="36"/>
        <v>0.00359999999999161</v>
      </c>
      <c r="F548" s="165">
        <f t="shared" si="37"/>
        <v>12.761884504915486</v>
      </c>
      <c r="G548" s="134">
        <f t="shared" si="35"/>
        <v>282.09000000000003</v>
      </c>
      <c r="H548" s="135">
        <v>63</v>
      </c>
      <c r="I548" s="134">
        <v>819.47</v>
      </c>
      <c r="J548" s="134">
        <v>537.38</v>
      </c>
    </row>
    <row r="549" spans="1:10" ht="23.25">
      <c r="A549" s="140">
        <v>22996</v>
      </c>
      <c r="B549" s="135">
        <v>10</v>
      </c>
      <c r="C549" s="148">
        <v>85.0888</v>
      </c>
      <c r="D549" s="148">
        <v>85.0902</v>
      </c>
      <c r="E549" s="134">
        <f t="shared" si="36"/>
        <v>0.0013999999999896318</v>
      </c>
      <c r="F549" s="165">
        <f t="shared" si="37"/>
        <v>4.331951234574019</v>
      </c>
      <c r="G549" s="134">
        <f t="shared" si="35"/>
        <v>323.18000000000006</v>
      </c>
      <c r="H549" s="135">
        <v>64</v>
      </c>
      <c r="I549" s="134">
        <v>695.83</v>
      </c>
      <c r="J549" s="134">
        <v>372.65</v>
      </c>
    </row>
    <row r="550" spans="1:10" ht="23.25">
      <c r="A550" s="140"/>
      <c r="B550" s="135">
        <v>11</v>
      </c>
      <c r="C550" s="148">
        <v>86.0707</v>
      </c>
      <c r="D550" s="148">
        <v>86.0731</v>
      </c>
      <c r="E550" s="134">
        <f t="shared" si="36"/>
        <v>0.0023999999999944066</v>
      </c>
      <c r="F550" s="165">
        <f t="shared" si="37"/>
        <v>8.33651741982843</v>
      </c>
      <c r="G550" s="134">
        <f t="shared" si="35"/>
        <v>287.89</v>
      </c>
      <c r="H550" s="135">
        <v>65</v>
      </c>
      <c r="I550" s="134">
        <v>813.77</v>
      </c>
      <c r="J550" s="134">
        <v>525.88</v>
      </c>
    </row>
    <row r="551" spans="1:10" ht="23.25">
      <c r="A551" s="140"/>
      <c r="B551" s="135">
        <v>12</v>
      </c>
      <c r="C551" s="148">
        <v>84.829</v>
      </c>
      <c r="D551" s="148">
        <v>84.8225</v>
      </c>
      <c r="E551" s="134">
        <f t="shared" si="36"/>
        <v>-0.006499999999988404</v>
      </c>
      <c r="F551" s="165">
        <f t="shared" si="37"/>
        <v>-19.837031159362787</v>
      </c>
      <c r="G551" s="134">
        <f t="shared" si="35"/>
        <v>327.66999999999996</v>
      </c>
      <c r="H551" s="135">
        <v>66</v>
      </c>
      <c r="I551" s="134">
        <v>729.41</v>
      </c>
      <c r="J551" s="134">
        <v>401.74</v>
      </c>
    </row>
    <row r="552" spans="1:10" ht="23.25">
      <c r="A552" s="140">
        <v>23013</v>
      </c>
      <c r="B552" s="135">
        <v>19</v>
      </c>
      <c r="C552" s="148">
        <v>88.9649</v>
      </c>
      <c r="D552" s="148">
        <v>88.9664</v>
      </c>
      <c r="E552" s="134">
        <f t="shared" si="36"/>
        <v>0.0014999999999929514</v>
      </c>
      <c r="F552" s="165">
        <f t="shared" si="37"/>
        <v>4.507753335716287</v>
      </c>
      <c r="G552" s="134">
        <f t="shared" si="35"/>
        <v>332.75999999999993</v>
      </c>
      <c r="H552" s="135">
        <v>67</v>
      </c>
      <c r="I552" s="134">
        <v>713.56</v>
      </c>
      <c r="J552" s="134">
        <v>380.8</v>
      </c>
    </row>
    <row r="553" spans="1:10" ht="23.25">
      <c r="A553" s="140"/>
      <c r="B553" s="135">
        <v>20</v>
      </c>
      <c r="C553" s="148">
        <v>84.652</v>
      </c>
      <c r="D553" s="148">
        <v>84.6525</v>
      </c>
      <c r="E553" s="134">
        <f t="shared" si="36"/>
        <v>0.0005000000000023874</v>
      </c>
      <c r="F553" s="165">
        <f t="shared" si="37"/>
        <v>1.5238791868653419</v>
      </c>
      <c r="G553" s="134">
        <f t="shared" si="35"/>
        <v>328.11000000000007</v>
      </c>
      <c r="H553" s="135">
        <v>68</v>
      </c>
      <c r="I553" s="134">
        <v>831.95</v>
      </c>
      <c r="J553" s="134">
        <v>503.84</v>
      </c>
    </row>
    <row r="554" spans="1:10" ht="23.25">
      <c r="A554" s="140"/>
      <c r="B554" s="135">
        <v>21</v>
      </c>
      <c r="C554" s="148">
        <v>86.3654</v>
      </c>
      <c r="D554" s="148">
        <v>86.3661</v>
      </c>
      <c r="E554" s="134">
        <f t="shared" si="36"/>
        <v>0.0007000000000090267</v>
      </c>
      <c r="F554" s="165">
        <f t="shared" si="37"/>
        <v>2.317266949182424</v>
      </c>
      <c r="G554" s="134">
        <f t="shared" si="35"/>
        <v>302.08000000000004</v>
      </c>
      <c r="H554" s="135">
        <v>69</v>
      </c>
      <c r="I554" s="134">
        <v>857.37</v>
      </c>
      <c r="J554" s="134">
        <v>555.29</v>
      </c>
    </row>
    <row r="555" spans="1:10" ht="23.25">
      <c r="A555" s="140">
        <v>23031</v>
      </c>
      <c r="B555" s="135">
        <v>22</v>
      </c>
      <c r="C555" s="148">
        <v>89.9225</v>
      </c>
      <c r="D555" s="148">
        <v>89.9225</v>
      </c>
      <c r="E555" s="134">
        <f t="shared" si="36"/>
        <v>0</v>
      </c>
      <c r="F555" s="165"/>
      <c r="G555" s="134">
        <f t="shared" si="35"/>
        <v>338.82</v>
      </c>
      <c r="H555" s="135">
        <v>70</v>
      </c>
      <c r="I555" s="134">
        <v>656.01</v>
      </c>
      <c r="J555" s="134">
        <v>317.19</v>
      </c>
    </row>
    <row r="556" spans="1:10" ht="23.25">
      <c r="A556" s="140"/>
      <c r="B556" s="135">
        <v>23</v>
      </c>
      <c r="C556" s="148">
        <v>87.6952</v>
      </c>
      <c r="D556" s="148">
        <v>87.6952</v>
      </c>
      <c r="E556" s="134">
        <f t="shared" si="36"/>
        <v>0</v>
      </c>
      <c r="F556" s="165"/>
      <c r="G556" s="134">
        <f t="shared" si="35"/>
        <v>333.84</v>
      </c>
      <c r="H556" s="135">
        <v>71</v>
      </c>
      <c r="I556" s="134">
        <v>666.51</v>
      </c>
      <c r="J556" s="134">
        <v>332.67</v>
      </c>
    </row>
    <row r="557" spans="1:10" ht="23.25">
      <c r="A557" s="140"/>
      <c r="B557" s="135">
        <v>24</v>
      </c>
      <c r="C557" s="148">
        <v>88.0773</v>
      </c>
      <c r="D557" s="148">
        <v>88.0773</v>
      </c>
      <c r="E557" s="134">
        <f t="shared" si="36"/>
        <v>0</v>
      </c>
      <c r="F557" s="165"/>
      <c r="G557" s="134">
        <f t="shared" si="35"/>
        <v>317.83000000000004</v>
      </c>
      <c r="H557" s="135">
        <v>72</v>
      </c>
      <c r="I557" s="134">
        <v>689.19</v>
      </c>
      <c r="J557" s="134">
        <v>371.36</v>
      </c>
    </row>
    <row r="558" spans="1:10" ht="23.25">
      <c r="A558" s="140">
        <v>23045</v>
      </c>
      <c r="B558" s="135">
        <v>13</v>
      </c>
      <c r="C558" s="148">
        <v>87.1641</v>
      </c>
      <c r="D558" s="148">
        <v>87.168</v>
      </c>
      <c r="E558" s="134">
        <f t="shared" si="36"/>
        <v>0.003900000000001569</v>
      </c>
      <c r="F558" s="165">
        <f t="shared" si="37"/>
        <v>12.21881070242988</v>
      </c>
      <c r="G558" s="134">
        <f t="shared" si="35"/>
        <v>319.17999999999995</v>
      </c>
      <c r="H558" s="135">
        <v>73</v>
      </c>
      <c r="I558" s="134">
        <v>712.54</v>
      </c>
      <c r="J558" s="134">
        <v>393.36</v>
      </c>
    </row>
    <row r="559" spans="1:10" ht="23.25">
      <c r="A559" s="140"/>
      <c r="B559" s="135">
        <v>14</v>
      </c>
      <c r="C559" s="148">
        <v>85.9361</v>
      </c>
      <c r="D559" s="148">
        <v>85.9369</v>
      </c>
      <c r="E559" s="134">
        <f t="shared" si="36"/>
        <v>0.0007999999999981355</v>
      </c>
      <c r="F559" s="165">
        <f t="shared" si="37"/>
        <v>2.920560747656744</v>
      </c>
      <c r="G559" s="134">
        <f t="shared" si="35"/>
        <v>273.9200000000001</v>
      </c>
      <c r="H559" s="135">
        <v>74</v>
      </c>
      <c r="I559" s="134">
        <v>820.09</v>
      </c>
      <c r="J559" s="134">
        <v>546.17</v>
      </c>
    </row>
    <row r="560" spans="1:10" ht="23.25">
      <c r="A560" s="140"/>
      <c r="B560" s="135">
        <v>15</v>
      </c>
      <c r="C560" s="148">
        <v>86.9968</v>
      </c>
      <c r="D560" s="148">
        <v>87.004</v>
      </c>
      <c r="E560" s="134">
        <f t="shared" si="36"/>
        <v>0.0072000000000116415</v>
      </c>
      <c r="F560" s="165">
        <f t="shared" si="37"/>
        <v>27.514521553086364</v>
      </c>
      <c r="G560" s="134">
        <f t="shared" si="35"/>
        <v>261.68000000000006</v>
      </c>
      <c r="H560" s="135">
        <v>75</v>
      </c>
      <c r="I560" s="134">
        <v>808.69</v>
      </c>
      <c r="J560" s="134">
        <v>547.01</v>
      </c>
    </row>
    <row r="561" spans="1:10" ht="23.25">
      <c r="A561" s="140">
        <v>23056</v>
      </c>
      <c r="B561" s="135">
        <v>16</v>
      </c>
      <c r="C561" s="148">
        <v>85.6732</v>
      </c>
      <c r="D561" s="148">
        <v>85.6783</v>
      </c>
      <c r="E561" s="134">
        <f t="shared" si="36"/>
        <v>0.005099999999998772</v>
      </c>
      <c r="F561" s="165">
        <f t="shared" si="37"/>
        <v>17.631806395847097</v>
      </c>
      <c r="G561" s="134">
        <f t="shared" si="35"/>
        <v>289.25</v>
      </c>
      <c r="H561" s="135">
        <v>76</v>
      </c>
      <c r="I561" s="134">
        <v>820.36</v>
      </c>
      <c r="J561" s="134">
        <v>531.11</v>
      </c>
    </row>
    <row r="562" spans="1:10" ht="23.25">
      <c r="A562" s="140"/>
      <c r="B562" s="135">
        <v>17</v>
      </c>
      <c r="C562" s="148">
        <v>89.3583</v>
      </c>
      <c r="D562" s="148">
        <v>89.3645</v>
      </c>
      <c r="E562" s="134">
        <f t="shared" si="36"/>
        <v>0.006200000000006867</v>
      </c>
      <c r="F562" s="165">
        <f t="shared" si="37"/>
        <v>19.25047349957111</v>
      </c>
      <c r="G562" s="134">
        <f t="shared" si="35"/>
        <v>322.06999999999994</v>
      </c>
      <c r="H562" s="135">
        <v>77</v>
      </c>
      <c r="I562" s="134">
        <v>855.66</v>
      </c>
      <c r="J562" s="134">
        <v>533.59</v>
      </c>
    </row>
    <row r="563" spans="1:10" ht="23.25">
      <c r="A563" s="140"/>
      <c r="B563" s="135">
        <v>18</v>
      </c>
      <c r="C563" s="148">
        <v>86.8202</v>
      </c>
      <c r="D563" s="148">
        <v>86.8237</v>
      </c>
      <c r="E563" s="134">
        <f t="shared" si="36"/>
        <v>0.003500000000002501</v>
      </c>
      <c r="F563" s="165">
        <f t="shared" si="37"/>
        <v>11.319168202847582</v>
      </c>
      <c r="G563" s="134">
        <f t="shared" si="35"/>
        <v>309.21000000000004</v>
      </c>
      <c r="H563" s="135">
        <v>78</v>
      </c>
      <c r="I563" s="134">
        <v>800.07</v>
      </c>
      <c r="J563" s="134">
        <v>490.86</v>
      </c>
    </row>
    <row r="564" spans="1:10" ht="23.25">
      <c r="A564" s="140">
        <v>23083</v>
      </c>
      <c r="B564" s="135">
        <v>13</v>
      </c>
      <c r="C564" s="148">
        <v>87.167</v>
      </c>
      <c r="D564" s="148">
        <v>87.1786</v>
      </c>
      <c r="E564" s="134">
        <f t="shared" si="36"/>
        <v>0.011600000000001387</v>
      </c>
      <c r="F564" s="165">
        <f t="shared" si="37"/>
        <v>39.7805212620075</v>
      </c>
      <c r="G564" s="134">
        <f t="shared" si="35"/>
        <v>291.6</v>
      </c>
      <c r="H564" s="135">
        <v>79</v>
      </c>
      <c r="I564" s="134">
        <v>835.53</v>
      </c>
      <c r="J564" s="134">
        <v>543.93</v>
      </c>
    </row>
    <row r="565" spans="1:10" ht="23.25">
      <c r="A565" s="140"/>
      <c r="B565" s="135">
        <v>14</v>
      </c>
      <c r="C565" s="148">
        <v>85.96</v>
      </c>
      <c r="D565" s="148">
        <v>85.9719</v>
      </c>
      <c r="E565" s="134">
        <f t="shared" si="36"/>
        <v>0.011900000000011346</v>
      </c>
      <c r="F565" s="165">
        <f t="shared" si="37"/>
        <v>41.572052401786365</v>
      </c>
      <c r="G565" s="134">
        <f t="shared" si="35"/>
        <v>286.25</v>
      </c>
      <c r="H565" s="135">
        <v>80</v>
      </c>
      <c r="I565" s="134">
        <v>817.35</v>
      </c>
      <c r="J565" s="134">
        <v>531.1</v>
      </c>
    </row>
    <row r="566" spans="1:10" ht="23.25">
      <c r="A566" s="140"/>
      <c r="B566" s="135">
        <v>15</v>
      </c>
      <c r="C566" s="148">
        <v>87.0168</v>
      </c>
      <c r="D566" s="148">
        <v>87.0309</v>
      </c>
      <c r="E566" s="134">
        <f t="shared" si="36"/>
        <v>0.014099999999999113</v>
      </c>
      <c r="F566" s="165">
        <f t="shared" si="37"/>
        <v>42.8311057108114</v>
      </c>
      <c r="G566" s="134">
        <f t="shared" si="35"/>
        <v>329.2</v>
      </c>
      <c r="H566" s="135">
        <v>81</v>
      </c>
      <c r="I566" s="134">
        <v>724.4</v>
      </c>
      <c r="J566" s="134">
        <v>395.2</v>
      </c>
    </row>
    <row r="567" spans="1:10" ht="23.25">
      <c r="A567" s="140">
        <v>23089</v>
      </c>
      <c r="B567" s="135">
        <v>16</v>
      </c>
      <c r="C567" s="148">
        <v>85.698</v>
      </c>
      <c r="D567" s="148">
        <v>85.7093</v>
      </c>
      <c r="E567" s="134">
        <f t="shared" si="36"/>
        <v>0.011300000000005639</v>
      </c>
      <c r="F567" s="165">
        <f t="shared" si="37"/>
        <v>33.331366881026604</v>
      </c>
      <c r="G567" s="134">
        <f t="shared" si="35"/>
        <v>339.02</v>
      </c>
      <c r="H567" s="135">
        <v>82</v>
      </c>
      <c r="I567" s="134">
        <v>824.01</v>
      </c>
      <c r="J567" s="134">
        <v>484.99</v>
      </c>
    </row>
    <row r="568" spans="1:10" ht="23.25">
      <c r="A568" s="140"/>
      <c r="B568" s="135">
        <v>17</v>
      </c>
      <c r="C568" s="148">
        <v>89.4134</v>
      </c>
      <c r="D568" s="148">
        <v>89.4264</v>
      </c>
      <c r="E568" s="134">
        <f t="shared" si="36"/>
        <v>0.01300000000000523</v>
      </c>
      <c r="F568" s="165">
        <f t="shared" si="37"/>
        <v>37.02121600457134</v>
      </c>
      <c r="G568" s="134">
        <f t="shared" si="35"/>
        <v>351.15000000000003</v>
      </c>
      <c r="H568" s="135">
        <v>83</v>
      </c>
      <c r="I568" s="134">
        <v>744.47</v>
      </c>
      <c r="J568" s="134">
        <v>393.32</v>
      </c>
    </row>
    <row r="569" spans="1:10" s="227" customFormat="1" ht="24" thickBot="1">
      <c r="A569" s="222"/>
      <c r="B569" s="223">
        <v>18</v>
      </c>
      <c r="C569" s="224">
        <v>86.8311</v>
      </c>
      <c r="D569" s="224">
        <v>86.8414</v>
      </c>
      <c r="E569" s="225">
        <f t="shared" si="36"/>
        <v>0.010299999999986653</v>
      </c>
      <c r="F569" s="226">
        <f t="shared" si="37"/>
        <v>31.730384153250522</v>
      </c>
      <c r="G569" s="225">
        <f t="shared" si="35"/>
        <v>324.61</v>
      </c>
      <c r="H569" s="223">
        <v>84</v>
      </c>
      <c r="I569" s="225">
        <v>717.36</v>
      </c>
      <c r="J569" s="225">
        <v>392.75</v>
      </c>
    </row>
    <row r="570" spans="1:10" ht="24" thickTop="1">
      <c r="A570" s="177">
        <v>23103</v>
      </c>
      <c r="B570" s="178">
        <v>4</v>
      </c>
      <c r="C570" s="179">
        <v>85.0417</v>
      </c>
      <c r="D570" s="179">
        <v>85.0513</v>
      </c>
      <c r="E570" s="200">
        <f t="shared" si="36"/>
        <v>0.009599999999991837</v>
      </c>
      <c r="F570" s="181">
        <f t="shared" si="37"/>
        <v>24.568138195756454</v>
      </c>
      <c r="G570" s="200">
        <f t="shared" si="35"/>
        <v>390.75000000000006</v>
      </c>
      <c r="H570" s="178">
        <v>1</v>
      </c>
      <c r="I570" s="200">
        <v>760.07</v>
      </c>
      <c r="J570" s="200">
        <v>369.32</v>
      </c>
    </row>
    <row r="571" spans="1:10" ht="23.25">
      <c r="A571" s="140"/>
      <c r="B571" s="135">
        <v>5</v>
      </c>
      <c r="C571" s="148">
        <v>85.0626</v>
      </c>
      <c r="D571" s="148">
        <v>85.0722</v>
      </c>
      <c r="E571" s="134">
        <f t="shared" si="36"/>
        <v>0.009599999999991837</v>
      </c>
      <c r="F571" s="165">
        <f t="shared" si="37"/>
        <v>26.808902789778646</v>
      </c>
      <c r="G571" s="134">
        <f t="shared" si="35"/>
        <v>358.09000000000003</v>
      </c>
      <c r="H571" s="135">
        <v>2</v>
      </c>
      <c r="I571" s="134">
        <v>727.72</v>
      </c>
      <c r="J571" s="134">
        <v>369.63</v>
      </c>
    </row>
    <row r="572" spans="1:10" ht="23.25">
      <c r="A572" s="140"/>
      <c r="B572" s="135">
        <v>6</v>
      </c>
      <c r="C572" s="148">
        <v>87.4783</v>
      </c>
      <c r="D572" s="148">
        <v>87.4867</v>
      </c>
      <c r="E572" s="134">
        <f t="shared" si="36"/>
        <v>0.008399999999994634</v>
      </c>
      <c r="F572" s="165">
        <f t="shared" si="37"/>
        <v>26.11290723698904</v>
      </c>
      <c r="G572" s="134">
        <f t="shared" si="35"/>
        <v>321.67999999999995</v>
      </c>
      <c r="H572" s="135">
        <v>3</v>
      </c>
      <c r="I572" s="134">
        <v>882.26</v>
      </c>
      <c r="J572" s="134">
        <v>560.58</v>
      </c>
    </row>
    <row r="573" spans="1:10" ht="23.25">
      <c r="A573" s="140">
        <v>23136</v>
      </c>
      <c r="B573" s="135">
        <v>25</v>
      </c>
      <c r="C573" s="148">
        <v>85.0034</v>
      </c>
      <c r="D573" s="148">
        <v>85.0146</v>
      </c>
      <c r="E573" s="134">
        <f t="shared" si="36"/>
        <v>0.01120000000000232</v>
      </c>
      <c r="F573" s="165">
        <f t="shared" si="37"/>
        <v>31.7829677346188</v>
      </c>
      <c r="G573" s="134">
        <f t="shared" si="35"/>
        <v>352.39</v>
      </c>
      <c r="H573" s="135">
        <v>4</v>
      </c>
      <c r="I573" s="134">
        <v>692.12</v>
      </c>
      <c r="J573" s="134">
        <v>339.73</v>
      </c>
    </row>
    <row r="574" spans="1:10" ht="23.25">
      <c r="A574" s="140"/>
      <c r="B574" s="135">
        <v>26</v>
      </c>
      <c r="C574" s="148">
        <v>90.8509</v>
      </c>
      <c r="D574" s="148">
        <v>90.856</v>
      </c>
      <c r="E574" s="134">
        <f t="shared" si="36"/>
        <v>0.005099999999998772</v>
      </c>
      <c r="F574" s="165">
        <f aca="true" t="shared" si="38" ref="F574:F580">((10^6)*E574/G574)</f>
        <v>13.312103573383029</v>
      </c>
      <c r="G574" s="134">
        <f t="shared" si="35"/>
        <v>383.11</v>
      </c>
      <c r="H574" s="135">
        <v>5</v>
      </c>
      <c r="I574" s="134">
        <v>752.59</v>
      </c>
      <c r="J574" s="134">
        <v>369.48</v>
      </c>
    </row>
    <row r="575" spans="1:10" ht="23.25">
      <c r="A575" s="140"/>
      <c r="B575" s="135">
        <v>27</v>
      </c>
      <c r="C575" s="148">
        <v>86.0149</v>
      </c>
      <c r="D575" s="148">
        <v>86.0219</v>
      </c>
      <c r="E575" s="134">
        <f t="shared" si="36"/>
        <v>0.007000000000005002</v>
      </c>
      <c r="F575" s="165">
        <f t="shared" si="38"/>
        <v>19.628736470206388</v>
      </c>
      <c r="G575" s="134">
        <f t="shared" si="35"/>
        <v>356.62</v>
      </c>
      <c r="H575" s="135">
        <v>6</v>
      </c>
      <c r="I575" s="134">
        <v>682.74</v>
      </c>
      <c r="J575" s="134">
        <v>326.12</v>
      </c>
    </row>
    <row r="576" spans="1:10" ht="23.25">
      <c r="A576" s="140">
        <v>23149</v>
      </c>
      <c r="B576" s="135">
        <v>28</v>
      </c>
      <c r="C576" s="148">
        <v>91.7717</v>
      </c>
      <c r="D576" s="148">
        <v>91.7805</v>
      </c>
      <c r="E576" s="134">
        <f t="shared" si="36"/>
        <v>0.008800000000007913</v>
      </c>
      <c r="F576" s="165">
        <f t="shared" si="38"/>
        <v>24.178481151796667</v>
      </c>
      <c r="G576" s="134">
        <f t="shared" si="35"/>
        <v>363.9599999999999</v>
      </c>
      <c r="H576" s="135">
        <v>7</v>
      </c>
      <c r="I576" s="134">
        <v>734.18</v>
      </c>
      <c r="J576" s="134">
        <v>370.22</v>
      </c>
    </row>
    <row r="577" spans="1:10" ht="23.25">
      <c r="A577" s="140"/>
      <c r="B577" s="135">
        <v>29</v>
      </c>
      <c r="C577" s="148">
        <v>85.2726</v>
      </c>
      <c r="D577" s="148">
        <v>85.2834</v>
      </c>
      <c r="E577" s="134">
        <f t="shared" si="36"/>
        <v>0.010800000000003251</v>
      </c>
      <c r="F577" s="165">
        <f t="shared" si="38"/>
        <v>29.420578059885187</v>
      </c>
      <c r="G577" s="134">
        <f t="shared" si="35"/>
        <v>367.09</v>
      </c>
      <c r="H577" s="135">
        <v>8</v>
      </c>
      <c r="I577" s="134">
        <v>725.16</v>
      </c>
      <c r="J577" s="134">
        <v>358.07</v>
      </c>
    </row>
    <row r="578" spans="1:10" ht="23.25">
      <c r="A578" s="140"/>
      <c r="B578" s="135">
        <v>30</v>
      </c>
      <c r="C578" s="148">
        <v>85.3548</v>
      </c>
      <c r="D578" s="148">
        <v>85.3711</v>
      </c>
      <c r="E578" s="134">
        <f t="shared" si="36"/>
        <v>0.01630000000000109</v>
      </c>
      <c r="F578" s="165">
        <f t="shared" si="38"/>
        <v>56.510886146169376</v>
      </c>
      <c r="G578" s="134">
        <f t="shared" si="35"/>
        <v>288.43999999999994</v>
      </c>
      <c r="H578" s="135">
        <v>9</v>
      </c>
      <c r="I578" s="134">
        <v>840.79</v>
      </c>
      <c r="J578" s="134">
        <v>552.35</v>
      </c>
    </row>
    <row r="579" spans="1:10" ht="23.25">
      <c r="A579" s="140">
        <v>23166</v>
      </c>
      <c r="B579" s="135">
        <v>13</v>
      </c>
      <c r="C579" s="148">
        <v>87.2036</v>
      </c>
      <c r="D579" s="148">
        <v>87.2036</v>
      </c>
      <c r="E579" s="134">
        <f t="shared" si="36"/>
        <v>0</v>
      </c>
      <c r="F579" s="165">
        <f t="shared" si="38"/>
        <v>0</v>
      </c>
      <c r="G579" s="134">
        <f t="shared" si="35"/>
        <v>278.41999999999996</v>
      </c>
      <c r="H579" s="135">
        <v>10</v>
      </c>
      <c r="I579" s="134">
        <v>806.31</v>
      </c>
      <c r="J579" s="134">
        <v>527.89</v>
      </c>
    </row>
    <row r="580" spans="1:10" ht="23.25">
      <c r="A580" s="140"/>
      <c r="B580" s="135">
        <v>14</v>
      </c>
      <c r="C580" s="148">
        <v>85.97014</v>
      </c>
      <c r="D580" s="148">
        <v>85.9701</v>
      </c>
      <c r="E580" s="134">
        <f t="shared" si="36"/>
        <v>-3.999999999848569E-05</v>
      </c>
      <c r="F580" s="165">
        <f t="shared" si="38"/>
        <v>-0.1581527755752241</v>
      </c>
      <c r="G580" s="134">
        <f t="shared" si="35"/>
        <v>252.92000000000007</v>
      </c>
      <c r="H580" s="135">
        <v>11</v>
      </c>
      <c r="I580" s="134">
        <v>805.83</v>
      </c>
      <c r="J580" s="134">
        <v>552.91</v>
      </c>
    </row>
    <row r="581" spans="1:10" ht="23.25">
      <c r="A581" s="140"/>
      <c r="B581" s="135">
        <v>15</v>
      </c>
      <c r="C581" s="148">
        <v>87.0447</v>
      </c>
      <c r="D581" s="148">
        <v>87.0447</v>
      </c>
      <c r="E581" s="134">
        <f t="shared" si="36"/>
        <v>0</v>
      </c>
      <c r="F581" s="165">
        <f aca="true" t="shared" si="39" ref="F581:F641">((10^6)*E581/G581)</f>
        <v>0</v>
      </c>
      <c r="G581" s="134">
        <f t="shared" si="35"/>
        <v>325.38</v>
      </c>
      <c r="H581" s="135">
        <v>12</v>
      </c>
      <c r="I581" s="134">
        <v>675.25</v>
      </c>
      <c r="J581" s="134">
        <v>349.87</v>
      </c>
    </row>
    <row r="582" spans="1:10" ht="23.25">
      <c r="A582" s="140">
        <v>23178</v>
      </c>
      <c r="B582" s="135">
        <v>16</v>
      </c>
      <c r="C582" s="148">
        <v>85.704</v>
      </c>
      <c r="D582" s="148">
        <v>85.704</v>
      </c>
      <c r="E582" s="134">
        <f t="shared" si="36"/>
        <v>0</v>
      </c>
      <c r="F582" s="165">
        <f t="shared" si="39"/>
        <v>0</v>
      </c>
      <c r="G582" s="134">
        <f t="shared" si="35"/>
        <v>245.07999999999993</v>
      </c>
      <c r="H582" s="135">
        <v>13</v>
      </c>
      <c r="I582" s="134">
        <v>800.4</v>
      </c>
      <c r="J582" s="134">
        <v>555.32</v>
      </c>
    </row>
    <row r="583" spans="1:10" ht="23.25">
      <c r="A583" s="140"/>
      <c r="B583" s="135">
        <v>17</v>
      </c>
      <c r="C583" s="148">
        <v>89.4348</v>
      </c>
      <c r="D583" s="148">
        <v>89.4348</v>
      </c>
      <c r="E583" s="134">
        <f t="shared" si="36"/>
        <v>0</v>
      </c>
      <c r="F583" s="165">
        <f t="shared" si="39"/>
        <v>0</v>
      </c>
      <c r="G583" s="134">
        <f t="shared" si="35"/>
        <v>314.65</v>
      </c>
      <c r="H583" s="135">
        <v>14</v>
      </c>
      <c r="I583" s="134">
        <v>700.4</v>
      </c>
      <c r="J583" s="134">
        <v>385.75</v>
      </c>
    </row>
    <row r="584" spans="1:10" ht="23.25">
      <c r="A584" s="140"/>
      <c r="B584" s="135">
        <v>18</v>
      </c>
      <c r="C584" s="148">
        <v>86.8427</v>
      </c>
      <c r="D584" s="148">
        <v>86.8427</v>
      </c>
      <c r="E584" s="134">
        <f t="shared" si="36"/>
        <v>0</v>
      </c>
      <c r="F584" s="165">
        <f t="shared" si="39"/>
        <v>0</v>
      </c>
      <c r="G584" s="134">
        <f t="shared" si="35"/>
        <v>271.86</v>
      </c>
      <c r="H584" s="135">
        <v>15</v>
      </c>
      <c r="I584" s="134">
        <v>789.45</v>
      </c>
      <c r="J584" s="134">
        <v>517.59</v>
      </c>
    </row>
    <row r="585" spans="1:10" ht="23.25">
      <c r="A585" s="140">
        <v>23194</v>
      </c>
      <c r="B585" s="135">
        <v>19</v>
      </c>
      <c r="C585" s="148">
        <v>88.988</v>
      </c>
      <c r="D585" s="148">
        <v>89.0288</v>
      </c>
      <c r="E585" s="134">
        <f t="shared" si="36"/>
        <v>0.04080000000000439</v>
      </c>
      <c r="F585" s="165">
        <f t="shared" si="39"/>
        <v>126.17516081149303</v>
      </c>
      <c r="G585" s="134">
        <f t="shared" si="35"/>
        <v>323.36</v>
      </c>
      <c r="H585" s="135">
        <v>16</v>
      </c>
      <c r="I585" s="134">
        <v>689.83</v>
      </c>
      <c r="J585" s="134">
        <v>366.47</v>
      </c>
    </row>
    <row r="586" spans="1:10" ht="23.25">
      <c r="A586" s="140"/>
      <c r="B586" s="135">
        <v>20</v>
      </c>
      <c r="C586" s="148">
        <v>84.6531</v>
      </c>
      <c r="D586" s="148">
        <v>84.6955</v>
      </c>
      <c r="E586" s="134">
        <f t="shared" si="36"/>
        <v>0.04240000000000066</v>
      </c>
      <c r="F586" s="165">
        <f t="shared" si="39"/>
        <v>143.51961547574945</v>
      </c>
      <c r="G586" s="134">
        <f t="shared" si="35"/>
        <v>295.43</v>
      </c>
      <c r="H586" s="135">
        <v>17</v>
      </c>
      <c r="I586" s="134">
        <v>655.14</v>
      </c>
      <c r="J586" s="134">
        <v>359.71</v>
      </c>
    </row>
    <row r="587" spans="1:10" ht="23.25">
      <c r="A587" s="140"/>
      <c r="B587" s="135">
        <v>21</v>
      </c>
      <c r="C587" s="148">
        <v>86.3765</v>
      </c>
      <c r="D587" s="148">
        <v>86.4225</v>
      </c>
      <c r="E587" s="134">
        <f t="shared" si="36"/>
        <v>0.04600000000000648</v>
      </c>
      <c r="F587" s="165">
        <f t="shared" si="39"/>
        <v>152.78331340509658</v>
      </c>
      <c r="G587" s="134">
        <f t="shared" si="35"/>
        <v>301.08000000000004</v>
      </c>
      <c r="H587" s="135">
        <v>18</v>
      </c>
      <c r="I587" s="134">
        <v>636.48</v>
      </c>
      <c r="J587" s="134">
        <v>335.4</v>
      </c>
    </row>
    <row r="588" spans="1:10" ht="23.25">
      <c r="A588" s="140">
        <v>23227</v>
      </c>
      <c r="B588" s="135">
        <v>10</v>
      </c>
      <c r="C588" s="148">
        <v>85.1026</v>
      </c>
      <c r="D588" s="148">
        <v>85.3717</v>
      </c>
      <c r="E588" s="134">
        <f t="shared" si="36"/>
        <v>0.2691000000000088</v>
      </c>
      <c r="F588" s="165">
        <f t="shared" si="39"/>
        <v>865.9694288013156</v>
      </c>
      <c r="G588" s="134">
        <f t="shared" si="35"/>
        <v>310.74999999999994</v>
      </c>
      <c r="H588" s="135">
        <v>19</v>
      </c>
      <c r="I588" s="134">
        <v>646.79</v>
      </c>
      <c r="J588" s="134">
        <v>336.04</v>
      </c>
    </row>
    <row r="589" spans="1:10" ht="23.25">
      <c r="A589" s="140"/>
      <c r="B589" s="135">
        <v>11</v>
      </c>
      <c r="C589" s="148">
        <v>86.1104</v>
      </c>
      <c r="D589" s="148">
        <v>86.4005</v>
      </c>
      <c r="E589" s="134">
        <f t="shared" si="36"/>
        <v>0.29009999999999536</v>
      </c>
      <c r="F589" s="165">
        <f t="shared" si="39"/>
        <v>913.5569201700373</v>
      </c>
      <c r="G589" s="134">
        <f t="shared" si="35"/>
        <v>317.55</v>
      </c>
      <c r="H589" s="135">
        <v>20</v>
      </c>
      <c r="I589" s="134">
        <v>647.47</v>
      </c>
      <c r="J589" s="134">
        <v>329.92</v>
      </c>
    </row>
    <row r="590" spans="1:10" ht="23.25">
      <c r="A590" s="140"/>
      <c r="B590" s="135">
        <v>12</v>
      </c>
      <c r="C590" s="148">
        <v>84.8645</v>
      </c>
      <c r="D590" s="148">
        <v>85.0868</v>
      </c>
      <c r="E590" s="134">
        <f t="shared" si="36"/>
        <v>0.22229999999998995</v>
      </c>
      <c r="F590" s="165">
        <f t="shared" si="39"/>
        <v>815.2712069534235</v>
      </c>
      <c r="G590" s="134">
        <f t="shared" si="35"/>
        <v>272.66999999999996</v>
      </c>
      <c r="H590" s="135">
        <v>21</v>
      </c>
      <c r="I590" s="134">
        <v>831.37</v>
      </c>
      <c r="J590" s="134">
        <v>558.7</v>
      </c>
    </row>
    <row r="591" spans="1:10" ht="23.25">
      <c r="A591" s="140">
        <v>23237</v>
      </c>
      <c r="B591" s="135">
        <v>13</v>
      </c>
      <c r="C591" s="148">
        <v>85.2775</v>
      </c>
      <c r="D591" s="148">
        <v>85.5516</v>
      </c>
      <c r="E591" s="134">
        <f t="shared" si="36"/>
        <v>0.27409999999999</v>
      </c>
      <c r="F591" s="165">
        <f t="shared" si="39"/>
        <v>884.9357525666367</v>
      </c>
      <c r="G591" s="134">
        <f t="shared" si="35"/>
        <v>309.74</v>
      </c>
      <c r="H591" s="135">
        <v>22</v>
      </c>
      <c r="I591" s="134">
        <v>788.85</v>
      </c>
      <c r="J591" s="134">
        <v>479.11</v>
      </c>
    </row>
    <row r="592" spans="1:10" ht="23.25">
      <c r="A592" s="140"/>
      <c r="B592" s="135">
        <v>14</v>
      </c>
      <c r="C592" s="148">
        <v>87.7735</v>
      </c>
      <c r="D592" s="148">
        <v>88.0546</v>
      </c>
      <c r="E592" s="134">
        <f t="shared" si="36"/>
        <v>0.281099999999995</v>
      </c>
      <c r="F592" s="165">
        <f t="shared" si="39"/>
        <v>1012.8999711732308</v>
      </c>
      <c r="G592" s="134">
        <f t="shared" si="35"/>
        <v>277.52</v>
      </c>
      <c r="H592" s="135">
        <v>23</v>
      </c>
      <c r="I592" s="134">
        <v>837.23</v>
      </c>
      <c r="J592" s="134">
        <v>559.71</v>
      </c>
    </row>
    <row r="593" spans="1:10" ht="23.25">
      <c r="A593" s="140"/>
      <c r="B593" s="135">
        <v>15</v>
      </c>
      <c r="C593" s="148">
        <v>86.9868</v>
      </c>
      <c r="D593" s="148">
        <v>87.2372</v>
      </c>
      <c r="E593" s="134">
        <f t="shared" si="36"/>
        <v>0.25039999999999907</v>
      </c>
      <c r="F593" s="165">
        <f t="shared" si="39"/>
        <v>886.0266798768588</v>
      </c>
      <c r="G593" s="134">
        <f t="shared" si="35"/>
        <v>282.61</v>
      </c>
      <c r="H593" s="135">
        <v>24</v>
      </c>
      <c r="I593" s="134">
        <v>792.46</v>
      </c>
      <c r="J593" s="134">
        <v>509.85</v>
      </c>
    </row>
    <row r="594" spans="1:10" ht="23.25">
      <c r="A594" s="140">
        <v>23248</v>
      </c>
      <c r="B594" s="135">
        <v>16</v>
      </c>
      <c r="C594" s="148">
        <v>85.6385</v>
      </c>
      <c r="D594" s="148">
        <v>85.6792</v>
      </c>
      <c r="E594" s="134">
        <f t="shared" si="36"/>
        <v>0.04070000000000107</v>
      </c>
      <c r="F594" s="165">
        <f t="shared" si="39"/>
        <v>107.15602127323749</v>
      </c>
      <c r="G594" s="134">
        <f t="shared" si="35"/>
        <v>379.82000000000005</v>
      </c>
      <c r="H594" s="135">
        <v>25</v>
      </c>
      <c r="I594" s="134">
        <v>679.32</v>
      </c>
      <c r="J594" s="134">
        <v>299.5</v>
      </c>
    </row>
    <row r="595" spans="1:10" ht="23.25">
      <c r="A595" s="140"/>
      <c r="B595" s="135">
        <v>17</v>
      </c>
      <c r="C595" s="148">
        <v>89.3637</v>
      </c>
      <c r="D595" s="148">
        <v>89.3947</v>
      </c>
      <c r="E595" s="134">
        <f t="shared" si="36"/>
        <v>0.03100000000000591</v>
      </c>
      <c r="F595" s="165">
        <f t="shared" si="39"/>
        <v>102.20229460637583</v>
      </c>
      <c r="G595" s="134">
        <f t="shared" si="35"/>
        <v>303.31999999999994</v>
      </c>
      <c r="H595" s="135">
        <v>26</v>
      </c>
      <c r="I595" s="134">
        <v>813.06</v>
      </c>
      <c r="J595" s="134">
        <v>509.74</v>
      </c>
    </row>
    <row r="596" spans="1:10" ht="23.25">
      <c r="A596" s="140"/>
      <c r="B596" s="135">
        <v>18</v>
      </c>
      <c r="C596" s="148">
        <v>86.8008</v>
      </c>
      <c r="D596" s="148">
        <v>86.8382</v>
      </c>
      <c r="E596" s="134">
        <f t="shared" si="36"/>
        <v>0.03740000000000521</v>
      </c>
      <c r="F596" s="165">
        <f t="shared" si="39"/>
        <v>106.6681877816588</v>
      </c>
      <c r="G596" s="134">
        <f t="shared" si="35"/>
        <v>350.62</v>
      </c>
      <c r="H596" s="135">
        <v>27</v>
      </c>
      <c r="I596" s="134">
        <v>685.72</v>
      </c>
      <c r="J596" s="134">
        <v>335.1</v>
      </c>
    </row>
    <row r="597" spans="1:10" ht="23.25">
      <c r="A597" s="140">
        <v>23256</v>
      </c>
      <c r="B597" s="135">
        <v>28</v>
      </c>
      <c r="C597" s="148">
        <v>91.7587</v>
      </c>
      <c r="D597" s="148">
        <v>91.7811</v>
      </c>
      <c r="E597" s="134">
        <f t="shared" si="36"/>
        <v>0.022399999999990428</v>
      </c>
      <c r="F597" s="165">
        <f t="shared" si="39"/>
        <v>77.66451702375159</v>
      </c>
      <c r="G597" s="134">
        <f t="shared" si="35"/>
        <v>288.41999999999996</v>
      </c>
      <c r="H597" s="135">
        <v>28</v>
      </c>
      <c r="I597" s="134">
        <v>811.24</v>
      </c>
      <c r="J597" s="134">
        <v>522.82</v>
      </c>
    </row>
    <row r="598" spans="1:10" ht="23.25">
      <c r="A598" s="140"/>
      <c r="B598" s="135">
        <v>29</v>
      </c>
      <c r="C598" s="148">
        <v>85.2622</v>
      </c>
      <c r="D598" s="148">
        <v>85.2865</v>
      </c>
      <c r="E598" s="134">
        <f t="shared" si="36"/>
        <v>0.024299999999996658</v>
      </c>
      <c r="F598" s="165">
        <f t="shared" si="39"/>
        <v>72.92698298369395</v>
      </c>
      <c r="G598" s="134">
        <f t="shared" si="35"/>
        <v>333.21</v>
      </c>
      <c r="H598" s="135">
        <v>29</v>
      </c>
      <c r="I598" s="134">
        <v>727.05</v>
      </c>
      <c r="J598" s="134">
        <v>393.84</v>
      </c>
    </row>
    <row r="599" spans="1:10" ht="23.25">
      <c r="A599" s="140"/>
      <c r="B599" s="135">
        <v>30</v>
      </c>
      <c r="C599" s="148">
        <v>85.308</v>
      </c>
      <c r="D599" s="148">
        <v>85.3319</v>
      </c>
      <c r="E599" s="134">
        <f t="shared" si="36"/>
        <v>0.02389999999999759</v>
      </c>
      <c r="F599" s="165">
        <f t="shared" si="39"/>
        <v>70.20739087009457</v>
      </c>
      <c r="G599" s="134">
        <f t="shared" si="35"/>
        <v>340.41999999999996</v>
      </c>
      <c r="H599" s="135">
        <v>30</v>
      </c>
      <c r="I599" s="134">
        <v>826.77</v>
      </c>
      <c r="J599" s="134">
        <v>486.35</v>
      </c>
    </row>
    <row r="600" spans="1:10" ht="23.25">
      <c r="A600" s="140">
        <v>23259</v>
      </c>
      <c r="B600" s="135">
        <v>31</v>
      </c>
      <c r="C600" s="148">
        <v>93.4216</v>
      </c>
      <c r="D600" s="148">
        <v>93.4485</v>
      </c>
      <c r="E600" s="134">
        <f t="shared" si="36"/>
        <v>0.026899999999997704</v>
      </c>
      <c r="F600" s="165">
        <f t="shared" si="39"/>
        <v>86.14064301267358</v>
      </c>
      <c r="G600" s="134">
        <f t="shared" si="35"/>
        <v>312.28</v>
      </c>
      <c r="H600" s="135">
        <v>31</v>
      </c>
      <c r="I600" s="134">
        <v>751.03</v>
      </c>
      <c r="J600" s="134">
        <v>438.75</v>
      </c>
    </row>
    <row r="601" spans="1:10" ht="23.25">
      <c r="A601" s="140"/>
      <c r="B601" s="135">
        <v>32</v>
      </c>
      <c r="C601" s="148">
        <v>83.9822</v>
      </c>
      <c r="D601" s="148">
        <v>84.0124</v>
      </c>
      <c r="E601" s="134">
        <f t="shared" si="36"/>
        <v>0.030199999999993565</v>
      </c>
      <c r="F601" s="165">
        <f t="shared" si="39"/>
        <v>91.95542293402828</v>
      </c>
      <c r="G601" s="134">
        <f t="shared" si="35"/>
        <v>328.41999999999996</v>
      </c>
      <c r="H601" s="135">
        <v>32</v>
      </c>
      <c r="I601" s="134">
        <v>857.89</v>
      </c>
      <c r="J601" s="134">
        <v>529.47</v>
      </c>
    </row>
    <row r="602" spans="1:10" ht="23.25">
      <c r="A602" s="140"/>
      <c r="B602" s="135">
        <v>33</v>
      </c>
      <c r="C602" s="148">
        <v>91.0756</v>
      </c>
      <c r="D602" s="148">
        <v>91.1005</v>
      </c>
      <c r="E602" s="134">
        <f t="shared" si="36"/>
        <v>0.024900000000002365</v>
      </c>
      <c r="F602" s="165">
        <f t="shared" si="39"/>
        <v>78.82241215575299</v>
      </c>
      <c r="G602" s="134">
        <f t="shared" si="35"/>
        <v>315.9</v>
      </c>
      <c r="H602" s="135">
        <v>33</v>
      </c>
      <c r="I602" s="134">
        <v>842.01</v>
      </c>
      <c r="J602" s="134">
        <v>526.11</v>
      </c>
    </row>
    <row r="603" spans="1:10" ht="23.25">
      <c r="A603" s="140">
        <v>23275</v>
      </c>
      <c r="B603" s="135">
        <v>34</v>
      </c>
      <c r="C603" s="148">
        <v>84.3284</v>
      </c>
      <c r="D603" s="148">
        <v>84.3568</v>
      </c>
      <c r="E603" s="134">
        <f t="shared" si="36"/>
        <v>0.028400000000004866</v>
      </c>
      <c r="F603" s="165">
        <f t="shared" si="39"/>
        <v>88.29747543839345</v>
      </c>
      <c r="G603" s="134">
        <f t="shared" si="35"/>
        <v>321.64</v>
      </c>
      <c r="H603" s="135">
        <v>34</v>
      </c>
      <c r="I603" s="134">
        <v>769.41</v>
      </c>
      <c r="J603" s="134">
        <v>447.77</v>
      </c>
    </row>
    <row r="604" spans="1:10" ht="23.25">
      <c r="A604" s="140"/>
      <c r="B604" s="135">
        <v>35</v>
      </c>
      <c r="C604" s="148">
        <v>86.0564</v>
      </c>
      <c r="D604" s="148">
        <v>86.082</v>
      </c>
      <c r="E604" s="134">
        <f t="shared" si="36"/>
        <v>0.02559999999999718</v>
      </c>
      <c r="F604" s="165">
        <f t="shared" si="39"/>
        <v>80.70617906682591</v>
      </c>
      <c r="G604" s="134">
        <f t="shared" si="35"/>
        <v>317.20000000000005</v>
      </c>
      <c r="H604" s="135">
        <v>35</v>
      </c>
      <c r="I604" s="134">
        <v>871.98</v>
      </c>
      <c r="J604" s="134">
        <v>554.78</v>
      </c>
    </row>
    <row r="605" spans="1:10" ht="23.25">
      <c r="A605" s="140"/>
      <c r="B605" s="135">
        <v>36</v>
      </c>
      <c r="C605" s="148">
        <v>85.044</v>
      </c>
      <c r="D605" s="148">
        <v>85.0694</v>
      </c>
      <c r="E605" s="134">
        <f t="shared" si="36"/>
        <v>0.025400000000004752</v>
      </c>
      <c r="F605" s="165">
        <f t="shared" si="39"/>
        <v>87.81634628683706</v>
      </c>
      <c r="G605" s="134">
        <f t="shared" si="35"/>
        <v>289.24</v>
      </c>
      <c r="H605" s="135">
        <v>36</v>
      </c>
      <c r="I605" s="134">
        <v>851.34</v>
      </c>
      <c r="J605" s="134">
        <v>562.1</v>
      </c>
    </row>
    <row r="606" spans="1:10" ht="23.25">
      <c r="A606" s="140">
        <v>23298</v>
      </c>
      <c r="B606" s="135">
        <v>19</v>
      </c>
      <c r="C606" s="148">
        <v>88.921</v>
      </c>
      <c r="D606" s="148">
        <v>88.9363</v>
      </c>
      <c r="E606" s="134">
        <f t="shared" si="36"/>
        <v>0.015299999999996317</v>
      </c>
      <c r="F606" s="165">
        <f t="shared" si="39"/>
        <v>46.70044563822818</v>
      </c>
      <c r="G606" s="134">
        <f t="shared" si="35"/>
        <v>327.62</v>
      </c>
      <c r="H606" s="135">
        <v>37</v>
      </c>
      <c r="I606" s="134">
        <v>691.15</v>
      </c>
      <c r="J606" s="134">
        <v>363.53</v>
      </c>
    </row>
    <row r="607" spans="1:10" ht="23.25">
      <c r="A607" s="140"/>
      <c r="B607" s="135">
        <v>20</v>
      </c>
      <c r="C607" s="148">
        <v>84.6196</v>
      </c>
      <c r="D607" s="148">
        <v>84.6358</v>
      </c>
      <c r="E607" s="134">
        <f t="shared" si="36"/>
        <v>0.016199999999997772</v>
      </c>
      <c r="F607" s="165">
        <f t="shared" si="39"/>
        <v>50.566532446851376</v>
      </c>
      <c r="G607" s="134">
        <f t="shared" si="35"/>
        <v>320.36999999999995</v>
      </c>
      <c r="H607" s="135">
        <v>38</v>
      </c>
      <c r="I607" s="134">
        <v>721.43</v>
      </c>
      <c r="J607" s="134">
        <v>401.06</v>
      </c>
    </row>
    <row r="608" spans="1:10" ht="23.25">
      <c r="A608" s="140"/>
      <c r="B608" s="135">
        <v>21</v>
      </c>
      <c r="C608" s="148">
        <v>90.0343</v>
      </c>
      <c r="D608" s="148">
        <v>90.0469</v>
      </c>
      <c r="E608" s="134">
        <f t="shared" si="36"/>
        <v>0.012599999999991951</v>
      </c>
      <c r="F608" s="165">
        <f t="shared" si="39"/>
        <v>47.42725938190969</v>
      </c>
      <c r="G608" s="134">
        <f t="shared" si="35"/>
        <v>265.6700000000001</v>
      </c>
      <c r="H608" s="135">
        <v>39</v>
      </c>
      <c r="I608" s="134">
        <v>718.32</v>
      </c>
      <c r="J608" s="134">
        <v>452.65</v>
      </c>
    </row>
    <row r="609" spans="1:10" ht="23.25">
      <c r="A609" s="140">
        <v>23306</v>
      </c>
      <c r="B609" s="135">
        <v>22</v>
      </c>
      <c r="C609" s="148">
        <v>86.1742</v>
      </c>
      <c r="D609" s="148">
        <v>86.1904</v>
      </c>
      <c r="E609" s="134">
        <f t="shared" si="36"/>
        <v>0.016199999999997772</v>
      </c>
      <c r="F609" s="165">
        <f t="shared" si="39"/>
        <v>55.79280892684175</v>
      </c>
      <c r="G609" s="134">
        <f t="shared" si="35"/>
        <v>290.36</v>
      </c>
      <c r="H609" s="135">
        <v>40</v>
      </c>
      <c r="I609" s="134">
        <v>852.14</v>
      </c>
      <c r="J609" s="134">
        <v>561.78</v>
      </c>
    </row>
    <row r="610" spans="1:10" ht="23.25">
      <c r="A610" s="140"/>
      <c r="B610" s="135">
        <v>23</v>
      </c>
      <c r="C610" s="148">
        <v>87.6593</v>
      </c>
      <c r="D610" s="148">
        <v>87.6719</v>
      </c>
      <c r="E610" s="134">
        <f t="shared" si="36"/>
        <v>0.012599999999991951</v>
      </c>
      <c r="F610" s="165">
        <f t="shared" si="39"/>
        <v>43.37050805449522</v>
      </c>
      <c r="G610" s="134">
        <f t="shared" si="35"/>
        <v>290.52</v>
      </c>
      <c r="H610" s="135">
        <v>41</v>
      </c>
      <c r="I610" s="134">
        <v>858.21</v>
      </c>
      <c r="J610" s="134">
        <v>567.69</v>
      </c>
    </row>
    <row r="611" spans="1:10" ht="23.25">
      <c r="A611" s="140"/>
      <c r="B611" s="135">
        <v>24</v>
      </c>
      <c r="C611" s="148">
        <v>88.0306</v>
      </c>
      <c r="D611" s="148">
        <v>88.0403</v>
      </c>
      <c r="E611" s="134">
        <f t="shared" si="36"/>
        <v>0.009699999999995157</v>
      </c>
      <c r="F611" s="165">
        <f t="shared" si="39"/>
        <v>33.799087076187874</v>
      </c>
      <c r="G611" s="134">
        <f t="shared" si="35"/>
        <v>286.99</v>
      </c>
      <c r="H611" s="135">
        <v>42</v>
      </c>
      <c r="I611" s="134">
        <v>918.11</v>
      </c>
      <c r="J611" s="134">
        <v>631.12</v>
      </c>
    </row>
    <row r="612" spans="1:10" ht="23.25">
      <c r="A612" s="140">
        <v>23318</v>
      </c>
      <c r="B612" s="135">
        <v>1</v>
      </c>
      <c r="C612" s="148">
        <v>85.3985</v>
      </c>
      <c r="D612" s="148">
        <v>85.4161</v>
      </c>
      <c r="E612" s="134">
        <f t="shared" si="36"/>
        <v>0.017600000000001614</v>
      </c>
      <c r="F612" s="165">
        <f t="shared" si="39"/>
        <v>60.076460950305886</v>
      </c>
      <c r="G612" s="134">
        <f t="shared" si="35"/>
        <v>292.96000000000004</v>
      </c>
      <c r="H612" s="135">
        <v>43</v>
      </c>
      <c r="I612" s="134">
        <v>796.73</v>
      </c>
      <c r="J612" s="134">
        <v>503.77</v>
      </c>
    </row>
    <row r="613" spans="1:10" ht="23.25">
      <c r="A613" s="140"/>
      <c r="B613" s="135">
        <v>2</v>
      </c>
      <c r="C613" s="148">
        <v>87.4667</v>
      </c>
      <c r="D613" s="148">
        <v>87.4825</v>
      </c>
      <c r="E613" s="134">
        <f t="shared" si="36"/>
        <v>0.015799999999998704</v>
      </c>
      <c r="F613" s="165">
        <f t="shared" si="39"/>
        <v>47.431779292121824</v>
      </c>
      <c r="G613" s="134">
        <f t="shared" si="35"/>
        <v>333.11000000000007</v>
      </c>
      <c r="H613" s="135">
        <v>44</v>
      </c>
      <c r="I613" s="134">
        <v>671.07</v>
      </c>
      <c r="J613" s="134">
        <v>337.96</v>
      </c>
    </row>
    <row r="614" spans="1:10" ht="23.25">
      <c r="A614" s="140"/>
      <c r="B614" s="135">
        <v>3</v>
      </c>
      <c r="C614" s="148">
        <v>85.8749</v>
      </c>
      <c r="D614" s="148">
        <v>85.8954</v>
      </c>
      <c r="E614" s="134">
        <f t="shared" si="36"/>
        <v>0.02049999999999841</v>
      </c>
      <c r="F614" s="165">
        <f t="shared" si="39"/>
        <v>62.03849412903524</v>
      </c>
      <c r="G614" s="134">
        <f t="shared" si="35"/>
        <v>330.44</v>
      </c>
      <c r="H614" s="135">
        <v>45</v>
      </c>
      <c r="I614" s="134">
        <v>696.38</v>
      </c>
      <c r="J614" s="134">
        <v>365.94</v>
      </c>
    </row>
    <row r="615" spans="1:10" ht="23.25">
      <c r="A615" s="140">
        <v>23325</v>
      </c>
      <c r="B615" s="135">
        <v>4</v>
      </c>
      <c r="C615" s="148">
        <v>85.0092</v>
      </c>
      <c r="D615" s="148">
        <v>85.0256</v>
      </c>
      <c r="E615" s="134">
        <f t="shared" si="36"/>
        <v>0.0163999999999902</v>
      </c>
      <c r="F615" s="165">
        <f t="shared" si="39"/>
        <v>55.26165043633184</v>
      </c>
      <c r="G615" s="134">
        <f t="shared" si="35"/>
        <v>296.77</v>
      </c>
      <c r="H615" s="135">
        <v>46</v>
      </c>
      <c r="I615" s="134">
        <v>842.09</v>
      </c>
      <c r="J615" s="134">
        <v>545.32</v>
      </c>
    </row>
    <row r="616" spans="1:10" ht="23.25">
      <c r="A616" s="140"/>
      <c r="B616" s="135">
        <v>5</v>
      </c>
      <c r="C616" s="148">
        <v>85.0393</v>
      </c>
      <c r="D616" s="148">
        <v>85.0573</v>
      </c>
      <c r="E616" s="134">
        <f t="shared" si="36"/>
        <v>0.018000000000000682</v>
      </c>
      <c r="F616" s="165">
        <f t="shared" si="39"/>
        <v>65.90268370373333</v>
      </c>
      <c r="G616" s="134">
        <f t="shared" si="35"/>
        <v>273.13</v>
      </c>
      <c r="H616" s="135">
        <v>47</v>
      </c>
      <c r="I616" s="134">
        <v>825.42</v>
      </c>
      <c r="J616" s="134">
        <v>552.29</v>
      </c>
    </row>
    <row r="617" spans="1:10" ht="23.25">
      <c r="A617" s="140"/>
      <c r="B617" s="135">
        <v>6</v>
      </c>
      <c r="C617" s="148">
        <v>87.4507</v>
      </c>
      <c r="D617" s="148">
        <v>87.4677</v>
      </c>
      <c r="E617" s="134">
        <f t="shared" si="36"/>
        <v>0.016999999999995907</v>
      </c>
      <c r="F617" s="165">
        <f t="shared" si="39"/>
        <v>51.55420773311874</v>
      </c>
      <c r="G617" s="134">
        <f t="shared" si="35"/>
        <v>329.75000000000006</v>
      </c>
      <c r="H617" s="135">
        <v>48</v>
      </c>
      <c r="I617" s="134">
        <v>699.82</v>
      </c>
      <c r="J617" s="134">
        <v>370.07</v>
      </c>
    </row>
    <row r="618" spans="1:10" ht="23.25">
      <c r="A618" s="140">
        <v>23333</v>
      </c>
      <c r="B618" s="135">
        <v>7</v>
      </c>
      <c r="C618" s="148">
        <v>86.3779</v>
      </c>
      <c r="D618" s="148">
        <v>86.3991</v>
      </c>
      <c r="E618" s="134">
        <f t="shared" si="36"/>
        <v>0.021200000000007435</v>
      </c>
      <c r="F618" s="165">
        <f t="shared" si="39"/>
        <v>68.88036909483213</v>
      </c>
      <c r="G618" s="134">
        <f t="shared" si="35"/>
        <v>307.78000000000003</v>
      </c>
      <c r="H618" s="135">
        <v>49</v>
      </c>
      <c r="I618" s="134">
        <v>675.09</v>
      </c>
      <c r="J618" s="134">
        <v>367.31</v>
      </c>
    </row>
    <row r="619" spans="1:10" ht="23.25">
      <c r="A619" s="140"/>
      <c r="B619" s="135">
        <v>8</v>
      </c>
      <c r="C619" s="148">
        <v>84.7674</v>
      </c>
      <c r="D619" s="148">
        <v>84.7892</v>
      </c>
      <c r="E619" s="134">
        <f t="shared" si="36"/>
        <v>0.02179999999999893</v>
      </c>
      <c r="F619" s="165">
        <f t="shared" si="39"/>
        <v>70.53874777543739</v>
      </c>
      <c r="G619" s="134">
        <f t="shared" si="35"/>
        <v>309.05000000000007</v>
      </c>
      <c r="H619" s="135">
        <v>50</v>
      </c>
      <c r="I619" s="134">
        <v>800.95</v>
      </c>
      <c r="J619" s="134">
        <v>491.9</v>
      </c>
    </row>
    <row r="620" spans="1:10" ht="23.25">
      <c r="A620" s="140"/>
      <c r="B620" s="135">
        <v>9</v>
      </c>
      <c r="C620" s="148">
        <v>87.6359</v>
      </c>
      <c r="D620" s="148">
        <v>87.6588</v>
      </c>
      <c r="E620" s="134">
        <f t="shared" si="36"/>
        <v>0.022899999999992815</v>
      </c>
      <c r="F620" s="165">
        <f t="shared" si="39"/>
        <v>74.86351302753543</v>
      </c>
      <c r="G620" s="134">
        <f t="shared" si="35"/>
        <v>305.89000000000004</v>
      </c>
      <c r="H620" s="135">
        <v>51</v>
      </c>
      <c r="I620" s="134">
        <v>699.35</v>
      </c>
      <c r="J620" s="134">
        <v>393.46</v>
      </c>
    </row>
    <row r="621" spans="1:10" ht="23.25">
      <c r="A621" s="140">
        <v>23346</v>
      </c>
      <c r="B621" s="135">
        <v>16</v>
      </c>
      <c r="C621" s="148">
        <v>85.671</v>
      </c>
      <c r="D621" s="148">
        <v>85.6814</v>
      </c>
      <c r="E621" s="134">
        <f t="shared" si="36"/>
        <v>0.010399999999989973</v>
      </c>
      <c r="F621" s="165">
        <f t="shared" si="39"/>
        <v>37.86223969706558</v>
      </c>
      <c r="G621" s="134">
        <f t="shared" si="35"/>
        <v>274.68</v>
      </c>
      <c r="H621" s="135">
        <v>52</v>
      </c>
      <c r="I621" s="134">
        <v>770.86</v>
      </c>
      <c r="J621" s="134">
        <v>496.18</v>
      </c>
    </row>
    <row r="622" spans="1:10" ht="23.25">
      <c r="A622" s="140"/>
      <c r="B622" s="135">
        <v>17</v>
      </c>
      <c r="C622" s="148">
        <v>89.3573</v>
      </c>
      <c r="D622" s="148">
        <v>89.367</v>
      </c>
      <c r="E622" s="134">
        <f t="shared" si="36"/>
        <v>0.009700000000009368</v>
      </c>
      <c r="F622" s="165">
        <f t="shared" si="39"/>
        <v>36.545851857468804</v>
      </c>
      <c r="G622" s="134">
        <f t="shared" si="35"/>
        <v>265.41999999999996</v>
      </c>
      <c r="H622" s="135">
        <v>53</v>
      </c>
      <c r="I622" s="134">
        <v>808.14</v>
      </c>
      <c r="J622" s="134">
        <v>542.72</v>
      </c>
    </row>
    <row r="623" spans="1:10" ht="23.25">
      <c r="A623" s="140"/>
      <c r="B623" s="135">
        <v>18</v>
      </c>
      <c r="C623" s="148">
        <v>86.8167</v>
      </c>
      <c r="D623" s="148">
        <v>86.8285</v>
      </c>
      <c r="E623" s="134">
        <f t="shared" si="36"/>
        <v>0.011800000000008026</v>
      </c>
      <c r="F623" s="165">
        <f t="shared" si="39"/>
        <v>36.571003533155725</v>
      </c>
      <c r="G623" s="134">
        <f t="shared" si="35"/>
        <v>322.65999999999997</v>
      </c>
      <c r="H623" s="135">
        <v>54</v>
      </c>
      <c r="I623" s="134">
        <v>758.81</v>
      </c>
      <c r="J623" s="134">
        <v>436.15</v>
      </c>
    </row>
    <row r="624" spans="1:10" ht="23.25">
      <c r="A624" s="140">
        <v>23359</v>
      </c>
      <c r="B624" s="135">
        <v>19</v>
      </c>
      <c r="C624" s="148">
        <v>88.9672</v>
      </c>
      <c r="D624" s="148">
        <v>88.9761</v>
      </c>
      <c r="E624" s="134">
        <f t="shared" si="36"/>
        <v>0.008899999999997021</v>
      </c>
      <c r="F624" s="165">
        <f t="shared" si="39"/>
        <v>31.111266473230394</v>
      </c>
      <c r="G624" s="134">
        <f t="shared" si="35"/>
        <v>286.07000000000005</v>
      </c>
      <c r="H624" s="135">
        <v>55</v>
      </c>
      <c r="I624" s="134">
        <v>815.34</v>
      </c>
      <c r="J624" s="134">
        <v>529.27</v>
      </c>
    </row>
    <row r="625" spans="1:10" ht="23.25">
      <c r="A625" s="140"/>
      <c r="B625" s="135">
        <v>20</v>
      </c>
      <c r="C625" s="148">
        <v>84.6575</v>
      </c>
      <c r="D625" s="148">
        <v>84.6666</v>
      </c>
      <c r="E625" s="134">
        <f t="shared" si="36"/>
        <v>0.00910000000000366</v>
      </c>
      <c r="F625" s="165">
        <f t="shared" si="39"/>
        <v>27.687345970133144</v>
      </c>
      <c r="G625" s="134">
        <f t="shared" si="35"/>
        <v>328.66999999999996</v>
      </c>
      <c r="H625" s="135">
        <v>56</v>
      </c>
      <c r="I625" s="134">
        <v>701.77</v>
      </c>
      <c r="J625" s="134">
        <v>373.1</v>
      </c>
    </row>
    <row r="626" spans="1:10" ht="23.25">
      <c r="A626" s="140"/>
      <c r="B626" s="135">
        <v>21</v>
      </c>
      <c r="C626" s="148">
        <v>90.0891</v>
      </c>
      <c r="D626" s="148">
        <v>90.1011</v>
      </c>
      <c r="E626" s="134">
        <f t="shared" si="36"/>
        <v>0.012000000000000455</v>
      </c>
      <c r="F626" s="165">
        <f t="shared" si="39"/>
        <v>34.91315353059397</v>
      </c>
      <c r="G626" s="134">
        <f t="shared" si="35"/>
        <v>343.71000000000004</v>
      </c>
      <c r="H626" s="135">
        <v>57</v>
      </c>
      <c r="I626" s="134">
        <v>617.23</v>
      </c>
      <c r="J626" s="134">
        <v>273.52</v>
      </c>
    </row>
    <row r="627" spans="1:10" ht="23.25">
      <c r="A627" s="140">
        <v>23381</v>
      </c>
      <c r="B627" s="135">
        <v>34</v>
      </c>
      <c r="C627" s="148">
        <v>84.3065</v>
      </c>
      <c r="D627" s="148">
        <v>84.314</v>
      </c>
      <c r="E627" s="134">
        <f t="shared" si="36"/>
        <v>0.007499999999993179</v>
      </c>
      <c r="F627" s="165">
        <f t="shared" si="39"/>
        <v>22.15722768765157</v>
      </c>
      <c r="G627" s="134">
        <f t="shared" si="35"/>
        <v>338.48999999999995</v>
      </c>
      <c r="H627" s="135">
        <v>58</v>
      </c>
      <c r="I627" s="134">
        <v>706.91</v>
      </c>
      <c r="J627" s="134">
        <v>368.42</v>
      </c>
    </row>
    <row r="628" spans="1:10" ht="23.25">
      <c r="A628" s="140"/>
      <c r="B628" s="135">
        <v>35</v>
      </c>
      <c r="C628" s="148">
        <v>86.0669</v>
      </c>
      <c r="D628" s="148">
        <v>86.0758</v>
      </c>
      <c r="E628" s="134">
        <f t="shared" si="36"/>
        <v>0.008899999999997021</v>
      </c>
      <c r="F628" s="165">
        <f t="shared" si="39"/>
        <v>28.182393920193228</v>
      </c>
      <c r="G628" s="134">
        <f t="shared" si="35"/>
        <v>315.79999999999995</v>
      </c>
      <c r="H628" s="135">
        <v>59</v>
      </c>
      <c r="I628" s="134">
        <v>684.02</v>
      </c>
      <c r="J628" s="134">
        <v>368.22</v>
      </c>
    </row>
    <row r="629" spans="1:10" ht="23.25">
      <c r="A629" s="140"/>
      <c r="B629" s="135">
        <v>36</v>
      </c>
      <c r="C629" s="148">
        <v>85.027</v>
      </c>
      <c r="D629" s="148">
        <v>85.035</v>
      </c>
      <c r="E629" s="134">
        <f t="shared" si="36"/>
        <v>0.007999999999995566</v>
      </c>
      <c r="F629" s="165">
        <f t="shared" si="39"/>
        <v>24.043518768958517</v>
      </c>
      <c r="G629" s="134">
        <f t="shared" si="35"/>
        <v>332.72999999999996</v>
      </c>
      <c r="H629" s="135">
        <v>60</v>
      </c>
      <c r="I629" s="134">
        <v>668.78</v>
      </c>
      <c r="J629" s="134">
        <v>336.05</v>
      </c>
    </row>
    <row r="630" spans="1:10" ht="23.25">
      <c r="A630" s="140">
        <v>23412</v>
      </c>
      <c r="B630" s="135">
        <v>31</v>
      </c>
      <c r="C630" s="148">
        <v>93.4382</v>
      </c>
      <c r="D630" s="148">
        <v>93.4429</v>
      </c>
      <c r="E630" s="134">
        <f t="shared" si="36"/>
        <v>0.004699999999999704</v>
      </c>
      <c r="F630" s="165">
        <f t="shared" si="39"/>
        <v>15.377568381100984</v>
      </c>
      <c r="G630" s="134">
        <f t="shared" si="35"/>
        <v>305.64</v>
      </c>
      <c r="H630" s="135">
        <v>61</v>
      </c>
      <c r="I630" s="134">
        <v>823.8</v>
      </c>
      <c r="J630" s="134">
        <v>518.16</v>
      </c>
    </row>
    <row r="631" spans="1:10" ht="23.25">
      <c r="A631" s="140"/>
      <c r="B631" s="135">
        <v>32</v>
      </c>
      <c r="C631" s="148">
        <v>83.9855</v>
      </c>
      <c r="D631" s="148">
        <v>83.9909</v>
      </c>
      <c r="E631" s="134">
        <f t="shared" si="36"/>
        <v>0.00539999999999452</v>
      </c>
      <c r="F631" s="165">
        <f t="shared" si="39"/>
        <v>17.217191684716617</v>
      </c>
      <c r="G631" s="134">
        <f t="shared" si="35"/>
        <v>313.64000000000004</v>
      </c>
      <c r="H631" s="135">
        <v>62</v>
      </c>
      <c r="I631" s="134">
        <v>648.07</v>
      </c>
      <c r="J631" s="134">
        <v>334.43</v>
      </c>
    </row>
    <row r="632" spans="1:10" ht="23.25">
      <c r="A632" s="140"/>
      <c r="B632" s="135">
        <v>33</v>
      </c>
      <c r="C632" s="148">
        <v>88.4152</v>
      </c>
      <c r="D632" s="148">
        <v>88.4224</v>
      </c>
      <c r="E632" s="134">
        <f t="shared" si="36"/>
        <v>0.007199999999997431</v>
      </c>
      <c r="F632" s="165">
        <f t="shared" si="39"/>
        <v>22.302759966537902</v>
      </c>
      <c r="G632" s="134">
        <f t="shared" si="35"/>
        <v>322.83</v>
      </c>
      <c r="H632" s="135">
        <v>63</v>
      </c>
      <c r="I632" s="134">
        <v>691.03</v>
      </c>
      <c r="J632" s="134">
        <v>368.2</v>
      </c>
    </row>
    <row r="633" spans="1:10" ht="23.25">
      <c r="A633" s="140">
        <v>23418</v>
      </c>
      <c r="B633" s="135">
        <v>34</v>
      </c>
      <c r="C633" s="148">
        <v>87.0117</v>
      </c>
      <c r="D633" s="148">
        <v>87.0166</v>
      </c>
      <c r="E633" s="134">
        <f t="shared" si="36"/>
        <v>0.004899999999992133</v>
      </c>
      <c r="F633" s="165">
        <f t="shared" si="39"/>
        <v>15.036209647698946</v>
      </c>
      <c r="G633" s="134">
        <f t="shared" si="35"/>
        <v>325.88</v>
      </c>
      <c r="H633" s="135">
        <v>64</v>
      </c>
      <c r="I633" s="134">
        <v>694.28</v>
      </c>
      <c r="J633" s="134">
        <v>368.4</v>
      </c>
    </row>
    <row r="634" spans="1:10" ht="23.25">
      <c r="A634" s="140"/>
      <c r="B634" s="135">
        <v>35</v>
      </c>
      <c r="C634" s="148">
        <v>86.081</v>
      </c>
      <c r="D634" s="148">
        <v>86.0896</v>
      </c>
      <c r="E634" s="134">
        <f t="shared" si="36"/>
        <v>0.008600000000001273</v>
      </c>
      <c r="F634" s="165">
        <f t="shared" si="39"/>
        <v>32.008337055237725</v>
      </c>
      <c r="G634" s="134">
        <f t="shared" si="35"/>
        <v>268.68000000000006</v>
      </c>
      <c r="H634" s="135">
        <v>65</v>
      </c>
      <c r="I634" s="134">
        <v>815.2</v>
      </c>
      <c r="J634" s="134">
        <v>546.52</v>
      </c>
    </row>
    <row r="635" spans="1:10" ht="23.25">
      <c r="A635" s="140"/>
      <c r="B635" s="135">
        <v>36</v>
      </c>
      <c r="C635" s="148">
        <v>85.0474</v>
      </c>
      <c r="D635" s="148">
        <v>85.0553</v>
      </c>
      <c r="E635" s="134">
        <f t="shared" si="36"/>
        <v>0.007900000000006457</v>
      </c>
      <c r="F635" s="165">
        <f t="shared" si="39"/>
        <v>20.062982527444273</v>
      </c>
      <c r="G635" s="134">
        <f t="shared" si="35"/>
        <v>393.76000000000005</v>
      </c>
      <c r="H635" s="135">
        <v>66</v>
      </c>
      <c r="I635" s="134">
        <v>755.07</v>
      </c>
      <c r="J635" s="134">
        <v>361.31</v>
      </c>
    </row>
    <row r="636" spans="1:10" ht="23.25">
      <c r="A636" s="140">
        <v>23437</v>
      </c>
      <c r="B636" s="135">
        <v>19</v>
      </c>
      <c r="C636" s="148">
        <v>88.9567</v>
      </c>
      <c r="D636" s="148">
        <v>88.9614</v>
      </c>
      <c r="E636" s="134">
        <f t="shared" si="36"/>
        <v>0.004699999999999704</v>
      </c>
      <c r="F636" s="165">
        <f t="shared" si="39"/>
        <v>15.344433561866484</v>
      </c>
      <c r="G636" s="134">
        <f t="shared" si="35"/>
        <v>306.3</v>
      </c>
      <c r="H636" s="135">
        <v>67</v>
      </c>
      <c r="I636" s="134">
        <v>672.12</v>
      </c>
      <c r="J636" s="134">
        <v>365.82</v>
      </c>
    </row>
    <row r="637" spans="1:10" ht="23.25">
      <c r="A637" s="140"/>
      <c r="B637" s="135">
        <v>20</v>
      </c>
      <c r="C637" s="148">
        <v>84.644</v>
      </c>
      <c r="D637" s="148">
        <v>84.6459</v>
      </c>
      <c r="E637" s="134">
        <f t="shared" si="36"/>
        <v>0.0018999999999920192</v>
      </c>
      <c r="F637" s="165">
        <f t="shared" si="39"/>
        <v>5.672657789431</v>
      </c>
      <c r="G637" s="134">
        <f t="shared" si="35"/>
        <v>334.94</v>
      </c>
      <c r="H637" s="135">
        <v>68</v>
      </c>
      <c r="I637" s="134">
        <v>728.28</v>
      </c>
      <c r="J637" s="134">
        <v>393.34</v>
      </c>
    </row>
    <row r="638" spans="1:10" ht="23.25">
      <c r="A638" s="140"/>
      <c r="B638" s="135">
        <v>21</v>
      </c>
      <c r="C638" s="148">
        <v>90.0435</v>
      </c>
      <c r="D638" s="148">
        <v>90.0462</v>
      </c>
      <c r="E638" s="134">
        <f t="shared" si="36"/>
        <v>0.0027000000000043656</v>
      </c>
      <c r="F638" s="165">
        <f t="shared" si="39"/>
        <v>8.66662386853812</v>
      </c>
      <c r="G638" s="134">
        <f t="shared" si="35"/>
        <v>311.53999999999996</v>
      </c>
      <c r="H638" s="135">
        <v>69</v>
      </c>
      <c r="I638" s="134">
        <v>709.28</v>
      </c>
      <c r="J638" s="134">
        <v>397.74</v>
      </c>
    </row>
    <row r="639" spans="1:10" ht="23.25">
      <c r="A639" s="140">
        <v>23446</v>
      </c>
      <c r="B639" s="135">
        <v>22</v>
      </c>
      <c r="C639" s="148">
        <v>86.1921</v>
      </c>
      <c r="D639" s="148">
        <v>86.1941</v>
      </c>
      <c r="E639" s="134">
        <f t="shared" si="36"/>
        <v>0.0020000000000095497</v>
      </c>
      <c r="F639" s="165">
        <f t="shared" si="39"/>
        <v>7.40137665609337</v>
      </c>
      <c r="G639" s="134">
        <f t="shared" si="35"/>
        <v>270.2199999999999</v>
      </c>
      <c r="H639" s="135">
        <v>70</v>
      </c>
      <c r="I639" s="134">
        <v>855.54</v>
      </c>
      <c r="J639" s="134">
        <v>585.32</v>
      </c>
    </row>
    <row r="640" spans="1:10" ht="23.25">
      <c r="A640" s="140"/>
      <c r="B640" s="135">
        <v>23</v>
      </c>
      <c r="C640" s="148">
        <v>87.7</v>
      </c>
      <c r="D640" s="148">
        <v>87.7011</v>
      </c>
      <c r="E640" s="134">
        <f t="shared" si="36"/>
        <v>0.0010999999999938836</v>
      </c>
      <c r="F640" s="165">
        <f t="shared" si="39"/>
        <v>3.774491301492241</v>
      </c>
      <c r="G640" s="134">
        <f t="shared" si="35"/>
        <v>291.42999999999995</v>
      </c>
      <c r="H640" s="135">
        <v>71</v>
      </c>
      <c r="I640" s="134">
        <v>834.01</v>
      </c>
      <c r="J640" s="134">
        <v>542.58</v>
      </c>
    </row>
    <row r="641" spans="1:10" s="228" customFormat="1" ht="24" thickBot="1">
      <c r="A641" s="201"/>
      <c r="B641" s="202">
        <v>24</v>
      </c>
      <c r="C641" s="203">
        <v>88.0754</v>
      </c>
      <c r="D641" s="203">
        <v>88.0802</v>
      </c>
      <c r="E641" s="204">
        <f t="shared" si="36"/>
        <v>0.004800000000003024</v>
      </c>
      <c r="F641" s="205">
        <f t="shared" si="39"/>
        <v>16.21457284735677</v>
      </c>
      <c r="G641" s="204">
        <f t="shared" si="35"/>
        <v>296.03</v>
      </c>
      <c r="H641" s="202">
        <v>72</v>
      </c>
      <c r="I641" s="204">
        <v>814.92</v>
      </c>
      <c r="J641" s="204">
        <v>518.89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585"/>
  <sheetViews>
    <sheetView zoomScale="85" zoomScaleNormal="85" zoomScalePageLayoutView="0" workbookViewId="0" topLeftCell="A571">
      <selection activeCell="F588" sqref="F588"/>
    </sheetView>
  </sheetViews>
  <sheetFormatPr defaultColWidth="9.140625" defaultRowHeight="23.25"/>
  <cols>
    <col min="1" max="1" width="7.00390625" style="1" customWidth="1"/>
    <col min="2" max="2" width="9.140625" style="4" customWidth="1"/>
    <col min="3" max="3" width="12.7109375" style="104" customWidth="1"/>
    <col min="4" max="8" width="12.7109375" style="91" customWidth="1"/>
    <col min="9" max="9" width="12.7109375" style="4" customWidth="1"/>
    <col min="10" max="12" width="12.7109375" style="91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103" t="s">
        <v>0</v>
      </c>
      <c r="D2" s="90"/>
      <c r="E2" s="90"/>
      <c r="F2" s="90"/>
      <c r="G2" s="90"/>
      <c r="H2" s="90"/>
      <c r="J2" s="90"/>
      <c r="K2" s="90"/>
      <c r="L2" s="90"/>
      <c r="M2" s="2"/>
      <c r="N2" s="2"/>
    </row>
    <row r="3" spans="3:8" ht="24">
      <c r="C3" s="104" t="s">
        <v>198</v>
      </c>
      <c r="H3" s="91" t="s">
        <v>1</v>
      </c>
    </row>
    <row r="4" spans="3:8" ht="24">
      <c r="C4" s="104" t="s">
        <v>168</v>
      </c>
      <c r="H4" s="91" t="s">
        <v>2</v>
      </c>
    </row>
    <row r="5" spans="3:8" ht="27.75" thickBot="1">
      <c r="C5" s="104" t="s">
        <v>199</v>
      </c>
      <c r="H5" s="91" t="s">
        <v>3</v>
      </c>
    </row>
    <row r="6" spans="3:14" ht="144">
      <c r="C6" s="105" t="s">
        <v>4</v>
      </c>
      <c r="D6" s="100" t="s">
        <v>5</v>
      </c>
      <c r="E6" s="92" t="s">
        <v>6</v>
      </c>
      <c r="F6" s="101"/>
      <c r="G6" s="102" t="s">
        <v>7</v>
      </c>
      <c r="H6" s="102" t="s">
        <v>8</v>
      </c>
      <c r="I6" s="3" t="s">
        <v>9</v>
      </c>
      <c r="J6" s="79"/>
      <c r="K6" s="79"/>
      <c r="L6" s="79"/>
      <c r="M6" s="5"/>
      <c r="N6" s="5"/>
    </row>
    <row r="7" spans="3:14" ht="120">
      <c r="C7" s="106"/>
      <c r="D7" s="93" t="s">
        <v>10</v>
      </c>
      <c r="E7" s="93" t="s">
        <v>11</v>
      </c>
      <c r="F7" s="93" t="s">
        <v>12</v>
      </c>
      <c r="G7" s="207" t="s">
        <v>13</v>
      </c>
      <c r="H7" s="93" t="s">
        <v>14</v>
      </c>
      <c r="I7" s="109"/>
      <c r="J7" s="9"/>
      <c r="K7" s="9"/>
      <c r="L7" s="9"/>
      <c r="M7" s="6"/>
      <c r="N7" s="6"/>
    </row>
    <row r="8" spans="3:14" ht="24">
      <c r="C8" s="107" t="s">
        <v>15</v>
      </c>
      <c r="D8" s="94" t="s">
        <v>16</v>
      </c>
      <c r="E8" s="94" t="s">
        <v>17</v>
      </c>
      <c r="F8" s="94" t="s">
        <v>18</v>
      </c>
      <c r="G8" s="94" t="s">
        <v>19</v>
      </c>
      <c r="H8" s="94" t="s">
        <v>20</v>
      </c>
      <c r="I8" s="10" t="s">
        <v>21</v>
      </c>
      <c r="J8" s="95"/>
      <c r="K8" s="95"/>
      <c r="L8" s="95"/>
      <c r="M8" s="7"/>
      <c r="N8" s="7"/>
    </row>
    <row r="9" spans="1:14" ht="24">
      <c r="A9" s="6" t="s">
        <v>26</v>
      </c>
      <c r="B9" s="5">
        <v>1</v>
      </c>
      <c r="C9" s="158">
        <v>37001</v>
      </c>
      <c r="D9" s="9">
        <v>0.9</v>
      </c>
      <c r="E9" s="9">
        <v>13.825</v>
      </c>
      <c r="F9" s="51">
        <f>E9*0.0864</f>
        <v>1.19448</v>
      </c>
      <c r="G9" s="9">
        <f aca="true" t="shared" si="0" ref="G9:G61">+AVERAGE(J9:L9)</f>
        <v>15.986666666666666</v>
      </c>
      <c r="H9" s="51">
        <f>G9*F9</f>
        <v>19.0957536</v>
      </c>
      <c r="I9" s="7" t="s">
        <v>23</v>
      </c>
      <c r="J9" s="9">
        <v>12.34</v>
      </c>
      <c r="K9" s="9">
        <v>20.44</v>
      </c>
      <c r="L9" s="9">
        <v>15.18</v>
      </c>
      <c r="M9" s="9"/>
      <c r="N9" s="8"/>
    </row>
    <row r="10" spans="1:14" ht="24">
      <c r="A10" s="6"/>
      <c r="B10" s="5">
        <f aca="true" t="shared" si="1" ref="B10:B76">+B9+1</f>
        <v>2</v>
      </c>
      <c r="C10" s="158">
        <v>37004</v>
      </c>
      <c r="D10" s="9">
        <v>0.67</v>
      </c>
      <c r="E10" s="9">
        <v>8.603</v>
      </c>
      <c r="F10" s="51">
        <f aca="true" t="shared" si="2" ref="F10:F57">E10*0.0864</f>
        <v>0.7432992</v>
      </c>
      <c r="G10" s="9">
        <f t="shared" si="0"/>
        <v>25.823333333333334</v>
      </c>
      <c r="H10" s="51">
        <f aca="true" t="shared" si="3" ref="H10:H75">G10*F10</f>
        <v>19.194463008000003</v>
      </c>
      <c r="I10" s="7" t="s">
        <v>24</v>
      </c>
      <c r="J10" s="9">
        <v>26.76</v>
      </c>
      <c r="K10" s="9">
        <v>26.49</v>
      </c>
      <c r="L10" s="9">
        <v>24.22</v>
      </c>
      <c r="M10" s="9"/>
      <c r="N10" s="8"/>
    </row>
    <row r="11" spans="1:14" ht="24">
      <c r="A11" s="6"/>
      <c r="B11" s="5">
        <f t="shared" si="1"/>
        <v>3</v>
      </c>
      <c r="C11" s="158">
        <v>37007</v>
      </c>
      <c r="D11" s="9">
        <v>0.92</v>
      </c>
      <c r="E11" s="9">
        <v>13.349</v>
      </c>
      <c r="F11" s="51">
        <f t="shared" si="2"/>
        <v>1.1533536</v>
      </c>
      <c r="G11" s="9">
        <f t="shared" si="0"/>
        <v>27.755000000000003</v>
      </c>
      <c r="H11" s="51">
        <f t="shared" si="3"/>
        <v>32.011329168</v>
      </c>
      <c r="I11" s="5" t="s">
        <v>25</v>
      </c>
      <c r="J11" s="9"/>
      <c r="K11" s="9">
        <v>27.16</v>
      </c>
      <c r="L11" s="9">
        <v>28.35</v>
      </c>
      <c r="M11" s="9"/>
      <c r="N11" s="8"/>
    </row>
    <row r="12" spans="1:14" ht="24">
      <c r="A12" s="6"/>
      <c r="B12" s="5">
        <f t="shared" si="1"/>
        <v>4</v>
      </c>
      <c r="C12" s="158">
        <v>37020</v>
      </c>
      <c r="D12" s="9">
        <v>0.96</v>
      </c>
      <c r="E12" s="9">
        <v>15.002</v>
      </c>
      <c r="F12" s="51">
        <f t="shared" si="2"/>
        <v>1.2961728000000001</v>
      </c>
      <c r="G12" s="9">
        <f t="shared" si="0"/>
        <v>14.636666666666668</v>
      </c>
      <c r="H12" s="51">
        <f t="shared" si="3"/>
        <v>18.971649216000003</v>
      </c>
      <c r="I12" s="7" t="s">
        <v>27</v>
      </c>
      <c r="J12" s="9">
        <v>15.17</v>
      </c>
      <c r="K12" s="9">
        <v>14.11</v>
      </c>
      <c r="L12" s="9">
        <v>14.63</v>
      </c>
      <c r="M12" s="9"/>
      <c r="N12" s="8"/>
    </row>
    <row r="13" spans="1:14" ht="24">
      <c r="A13" s="6"/>
      <c r="B13" s="5">
        <f t="shared" si="1"/>
        <v>5</v>
      </c>
      <c r="C13" s="158">
        <v>37032</v>
      </c>
      <c r="D13" s="9">
        <v>1.99</v>
      </c>
      <c r="E13" s="9">
        <v>51.793</v>
      </c>
      <c r="F13" s="51">
        <f t="shared" si="2"/>
        <v>4.4749152</v>
      </c>
      <c r="G13" s="9">
        <f t="shared" si="0"/>
        <v>775.1999999999999</v>
      </c>
      <c r="H13" s="51">
        <f t="shared" si="3"/>
        <v>3468.9542630399997</v>
      </c>
      <c r="I13" s="7" t="s">
        <v>28</v>
      </c>
      <c r="J13" s="9">
        <v>11.6</v>
      </c>
      <c r="K13" s="9">
        <v>1092</v>
      </c>
      <c r="L13" s="9">
        <v>1222</v>
      </c>
      <c r="M13" s="9"/>
      <c r="N13" s="8"/>
    </row>
    <row r="14" spans="1:14" ht="24">
      <c r="A14" s="6"/>
      <c r="B14" s="5">
        <f t="shared" si="1"/>
        <v>6</v>
      </c>
      <c r="C14" s="158">
        <v>37042</v>
      </c>
      <c r="D14" s="9">
        <v>1.2</v>
      </c>
      <c r="E14" s="9">
        <v>22.191</v>
      </c>
      <c r="F14" s="51">
        <f t="shared" si="2"/>
        <v>1.9173024</v>
      </c>
      <c r="G14" s="9">
        <f t="shared" si="0"/>
        <v>66.72</v>
      </c>
      <c r="H14" s="51">
        <f t="shared" si="3"/>
        <v>127.92241612800001</v>
      </c>
      <c r="I14" s="5" t="s">
        <v>29</v>
      </c>
      <c r="J14" s="9">
        <v>63.49</v>
      </c>
      <c r="K14" s="9">
        <v>76.83</v>
      </c>
      <c r="L14" s="9">
        <v>59.84</v>
      </c>
      <c r="M14" s="9"/>
      <c r="N14" s="8"/>
    </row>
    <row r="15" spans="1:14" ht="24">
      <c r="A15" s="6"/>
      <c r="B15" s="5">
        <f t="shared" si="1"/>
        <v>7</v>
      </c>
      <c r="C15" s="158">
        <v>37049</v>
      </c>
      <c r="D15" s="9">
        <v>0.84</v>
      </c>
      <c r="E15" s="9">
        <v>14.222</v>
      </c>
      <c r="F15" s="51">
        <f t="shared" si="2"/>
        <v>1.2287808</v>
      </c>
      <c r="G15" s="9">
        <f t="shared" si="0"/>
        <v>26.47666666666667</v>
      </c>
      <c r="H15" s="51">
        <f t="shared" si="3"/>
        <v>32.534019648000005</v>
      </c>
      <c r="I15" s="7" t="s">
        <v>30</v>
      </c>
      <c r="J15" s="9">
        <v>26.02</v>
      </c>
      <c r="K15" s="9">
        <v>27.43</v>
      </c>
      <c r="L15" s="9">
        <v>25.98</v>
      </c>
      <c r="M15" s="9"/>
      <c r="N15" s="8"/>
    </row>
    <row r="16" spans="1:14" ht="24">
      <c r="A16" s="6"/>
      <c r="B16" s="5">
        <f t="shared" si="1"/>
        <v>8</v>
      </c>
      <c r="C16" s="158">
        <v>37062</v>
      </c>
      <c r="D16" s="9">
        <v>0.68</v>
      </c>
      <c r="E16" s="9">
        <v>9.161</v>
      </c>
      <c r="F16" s="51">
        <f t="shared" si="2"/>
        <v>0.7915104000000001</v>
      </c>
      <c r="G16" s="9">
        <f t="shared" si="0"/>
        <v>24.756666666666664</v>
      </c>
      <c r="H16" s="51">
        <f t="shared" si="3"/>
        <v>19.595159136</v>
      </c>
      <c r="I16" s="7" t="s">
        <v>31</v>
      </c>
      <c r="J16" s="9">
        <v>22.22</v>
      </c>
      <c r="K16" s="9">
        <v>24.14</v>
      </c>
      <c r="L16" s="9">
        <v>27.91</v>
      </c>
      <c r="M16" s="9"/>
      <c r="N16" s="8"/>
    </row>
    <row r="17" spans="1:14" ht="24">
      <c r="A17" s="6"/>
      <c r="B17" s="5">
        <f t="shared" si="1"/>
        <v>9</v>
      </c>
      <c r="C17" s="158">
        <v>37071</v>
      </c>
      <c r="D17" s="9">
        <v>0.72</v>
      </c>
      <c r="E17" s="9">
        <v>8.068</v>
      </c>
      <c r="F17" s="51">
        <f t="shared" si="2"/>
        <v>0.6970752</v>
      </c>
      <c r="G17" s="9">
        <f t="shared" si="0"/>
        <v>15.89</v>
      </c>
      <c r="H17" s="51">
        <f t="shared" si="3"/>
        <v>11.076524928000001</v>
      </c>
      <c r="I17" s="5" t="s">
        <v>32</v>
      </c>
      <c r="J17" s="9">
        <v>18.64</v>
      </c>
      <c r="K17" s="9">
        <v>13.75</v>
      </c>
      <c r="L17" s="9">
        <v>15.28</v>
      </c>
      <c r="M17" s="9"/>
      <c r="N17" s="8"/>
    </row>
    <row r="18" spans="1:14" ht="24">
      <c r="A18" s="6"/>
      <c r="B18" s="5">
        <f t="shared" si="1"/>
        <v>10</v>
      </c>
      <c r="C18" s="158">
        <v>37082</v>
      </c>
      <c r="D18" s="9">
        <v>1.05</v>
      </c>
      <c r="E18" s="9">
        <v>17.869</v>
      </c>
      <c r="F18" s="51">
        <f t="shared" si="2"/>
        <v>1.5438816</v>
      </c>
      <c r="G18" s="9">
        <f t="shared" si="0"/>
        <v>75.055</v>
      </c>
      <c r="H18" s="51">
        <f t="shared" si="3"/>
        <v>115.876033488</v>
      </c>
      <c r="I18" s="7" t="s">
        <v>33</v>
      </c>
      <c r="J18" s="9"/>
      <c r="K18" s="9">
        <v>56.72</v>
      </c>
      <c r="L18" s="9">
        <v>93.39</v>
      </c>
      <c r="M18" s="9"/>
      <c r="N18" s="8"/>
    </row>
    <row r="19" spans="1:14" ht="24">
      <c r="A19" s="6"/>
      <c r="B19" s="5">
        <f t="shared" si="1"/>
        <v>11</v>
      </c>
      <c r="C19" s="158">
        <v>37096</v>
      </c>
      <c r="D19" s="9">
        <v>2.15</v>
      </c>
      <c r="E19" s="9">
        <v>67.04</v>
      </c>
      <c r="F19" s="51">
        <f t="shared" si="2"/>
        <v>5.792256000000001</v>
      </c>
      <c r="G19" s="9">
        <f t="shared" si="0"/>
        <v>313.26666666666665</v>
      </c>
      <c r="H19" s="51">
        <f t="shared" si="3"/>
        <v>1814.5207296000003</v>
      </c>
      <c r="I19" s="7" t="s">
        <v>34</v>
      </c>
      <c r="J19" s="9">
        <v>349.5</v>
      </c>
      <c r="K19" s="9">
        <v>313.6</v>
      </c>
      <c r="L19" s="9">
        <v>276.7</v>
      </c>
      <c r="M19" s="9"/>
      <c r="N19" s="8"/>
    </row>
    <row r="20" spans="1:14" ht="24">
      <c r="A20" s="6"/>
      <c r="B20" s="5">
        <f t="shared" si="1"/>
        <v>12</v>
      </c>
      <c r="C20" s="158">
        <v>37102</v>
      </c>
      <c r="D20" s="9">
        <v>1.05</v>
      </c>
      <c r="E20" s="9">
        <v>17.277</v>
      </c>
      <c r="F20" s="51">
        <f t="shared" si="2"/>
        <v>1.4927328000000002</v>
      </c>
      <c r="G20" s="9">
        <f t="shared" si="0"/>
        <v>93.50333333333333</v>
      </c>
      <c r="H20" s="51">
        <f t="shared" si="3"/>
        <v>139.57549257600002</v>
      </c>
      <c r="I20" s="7" t="s">
        <v>35</v>
      </c>
      <c r="J20" s="9">
        <v>92.46</v>
      </c>
      <c r="K20" s="9">
        <v>105.2</v>
      </c>
      <c r="L20" s="9">
        <v>82.85</v>
      </c>
      <c r="M20" s="9"/>
      <c r="N20" s="8"/>
    </row>
    <row r="21" spans="1:14" ht="24">
      <c r="A21" s="6"/>
      <c r="B21" s="5">
        <f t="shared" si="1"/>
        <v>13</v>
      </c>
      <c r="C21" s="158">
        <v>37107</v>
      </c>
      <c r="D21" s="9">
        <v>3.25</v>
      </c>
      <c r="E21" s="9">
        <v>135.37</v>
      </c>
      <c r="F21" s="51">
        <f t="shared" si="2"/>
        <v>11.695968</v>
      </c>
      <c r="G21" s="9">
        <f t="shared" si="0"/>
        <v>941.7666666666668</v>
      </c>
      <c r="H21" s="51">
        <f t="shared" si="3"/>
        <v>11014.872796800002</v>
      </c>
      <c r="I21" s="7" t="s">
        <v>36</v>
      </c>
      <c r="J21" s="9">
        <v>965.5</v>
      </c>
      <c r="K21" s="9">
        <v>1042</v>
      </c>
      <c r="L21" s="9">
        <v>817.8</v>
      </c>
      <c r="M21" s="9"/>
      <c r="N21" s="8"/>
    </row>
    <row r="22" spans="1:14" ht="24">
      <c r="A22" s="6"/>
      <c r="B22" s="5">
        <f t="shared" si="1"/>
        <v>14</v>
      </c>
      <c r="C22" s="158">
        <v>37108</v>
      </c>
      <c r="D22" s="9">
        <v>3.56</v>
      </c>
      <c r="E22" s="9">
        <v>182.965</v>
      </c>
      <c r="F22" s="51">
        <f t="shared" si="2"/>
        <v>15.808176000000001</v>
      </c>
      <c r="G22" s="9">
        <f t="shared" si="0"/>
        <v>485.8666666666666</v>
      </c>
      <c r="H22" s="51">
        <f t="shared" si="3"/>
        <v>7680.6657792</v>
      </c>
      <c r="I22" s="7" t="s">
        <v>37</v>
      </c>
      <c r="J22" s="9">
        <v>518.1</v>
      </c>
      <c r="K22" s="9">
        <v>480</v>
      </c>
      <c r="L22" s="9">
        <v>459.5</v>
      </c>
      <c r="M22" s="9"/>
      <c r="N22" s="8"/>
    </row>
    <row r="23" spans="1:14" ht="24">
      <c r="A23" s="6"/>
      <c r="B23" s="5">
        <f t="shared" si="1"/>
        <v>15</v>
      </c>
      <c r="C23" s="158">
        <v>37116</v>
      </c>
      <c r="D23" s="9">
        <v>3.86</v>
      </c>
      <c r="E23" s="9">
        <v>225.782</v>
      </c>
      <c r="F23" s="51">
        <f t="shared" si="2"/>
        <v>19.5075648</v>
      </c>
      <c r="G23" s="9">
        <f t="shared" si="0"/>
        <v>639.9333333333333</v>
      </c>
      <c r="H23" s="51">
        <f t="shared" si="3"/>
        <v>12483.540967679999</v>
      </c>
      <c r="I23" s="7" t="s">
        <v>38</v>
      </c>
      <c r="J23" s="9">
        <v>588</v>
      </c>
      <c r="K23" s="9">
        <v>614.8</v>
      </c>
      <c r="L23" s="9">
        <v>717</v>
      </c>
      <c r="M23" s="9"/>
      <c r="N23" s="8"/>
    </row>
    <row r="24" spans="1:14" ht="24">
      <c r="A24" s="6"/>
      <c r="B24" s="5">
        <f t="shared" si="1"/>
        <v>16</v>
      </c>
      <c r="C24" s="158">
        <v>37123</v>
      </c>
      <c r="D24" s="9">
        <v>1.5</v>
      </c>
      <c r="E24" s="9">
        <v>38.814</v>
      </c>
      <c r="F24" s="51">
        <f t="shared" si="2"/>
        <v>3.3535296000000003</v>
      </c>
      <c r="G24" s="9">
        <f t="shared" si="0"/>
        <v>160.4</v>
      </c>
      <c r="H24" s="51">
        <f t="shared" si="3"/>
        <v>537.90614784</v>
      </c>
      <c r="I24" s="7" t="s">
        <v>39</v>
      </c>
      <c r="J24" s="9">
        <v>193.3</v>
      </c>
      <c r="K24" s="9"/>
      <c r="L24" s="9">
        <v>127.5</v>
      </c>
      <c r="M24" s="9"/>
      <c r="N24" s="8"/>
    </row>
    <row r="25" spans="1:14" ht="24">
      <c r="A25" s="6"/>
      <c r="B25" s="5">
        <f t="shared" si="1"/>
        <v>17</v>
      </c>
      <c r="C25" s="158">
        <v>37133</v>
      </c>
      <c r="D25" s="9">
        <v>2.275</v>
      </c>
      <c r="E25" s="9">
        <v>78.686</v>
      </c>
      <c r="F25" s="51">
        <f t="shared" si="2"/>
        <v>6.798470400000001</v>
      </c>
      <c r="G25" s="9">
        <f t="shared" si="0"/>
        <v>434.3</v>
      </c>
      <c r="H25" s="51">
        <f t="shared" si="3"/>
        <v>2952.5756947200007</v>
      </c>
      <c r="I25" s="5" t="s">
        <v>40</v>
      </c>
      <c r="J25" s="9">
        <v>433.5</v>
      </c>
      <c r="K25" s="9">
        <v>435.5</v>
      </c>
      <c r="L25" s="9">
        <v>433.9</v>
      </c>
      <c r="M25" s="9"/>
      <c r="N25" s="8"/>
    </row>
    <row r="26" spans="1:14" ht="24">
      <c r="A26" s="6"/>
      <c r="B26" s="5">
        <f t="shared" si="1"/>
        <v>18</v>
      </c>
      <c r="C26" s="158">
        <v>37143</v>
      </c>
      <c r="D26" s="9">
        <v>1.31</v>
      </c>
      <c r="E26" s="9">
        <v>33.254</v>
      </c>
      <c r="F26" s="51">
        <f t="shared" si="2"/>
        <v>2.8731456</v>
      </c>
      <c r="G26" s="9">
        <f t="shared" si="0"/>
        <v>165.70000000000002</v>
      </c>
      <c r="H26" s="51">
        <f t="shared" si="3"/>
        <v>476.08022592000003</v>
      </c>
      <c r="I26" s="7" t="s">
        <v>41</v>
      </c>
      <c r="J26" s="9">
        <v>185.4</v>
      </c>
      <c r="K26" s="9">
        <v>165.9</v>
      </c>
      <c r="L26" s="9">
        <v>145.8</v>
      </c>
      <c r="M26" s="9"/>
      <c r="N26" s="8"/>
    </row>
    <row r="27" spans="1:14" ht="24">
      <c r="A27" s="6"/>
      <c r="B27" s="5">
        <f t="shared" si="1"/>
        <v>19</v>
      </c>
      <c r="C27" s="158">
        <v>37152</v>
      </c>
      <c r="D27" s="9">
        <v>1.43</v>
      </c>
      <c r="E27" s="9">
        <v>39.506</v>
      </c>
      <c r="F27" s="51">
        <f t="shared" si="2"/>
        <v>3.4133184</v>
      </c>
      <c r="G27" s="9">
        <f t="shared" si="0"/>
        <v>78.05000000000001</v>
      </c>
      <c r="H27" s="51">
        <f t="shared" si="3"/>
        <v>266.4095011200001</v>
      </c>
      <c r="I27" s="7" t="s">
        <v>42</v>
      </c>
      <c r="J27" s="9">
        <v>81.25</v>
      </c>
      <c r="K27" s="9">
        <v>78.86</v>
      </c>
      <c r="L27" s="9">
        <v>74.04</v>
      </c>
      <c r="M27" s="9"/>
      <c r="N27" s="8"/>
    </row>
    <row r="28" spans="1:14" ht="24">
      <c r="A28" s="6"/>
      <c r="B28" s="5">
        <f t="shared" si="1"/>
        <v>20</v>
      </c>
      <c r="C28" s="158">
        <v>37160</v>
      </c>
      <c r="D28" s="9">
        <v>1.57</v>
      </c>
      <c r="E28" s="9">
        <v>55.416</v>
      </c>
      <c r="F28" s="51">
        <f t="shared" si="2"/>
        <v>4.7879424</v>
      </c>
      <c r="G28" s="9">
        <f t="shared" si="0"/>
        <v>85.02666666666666</v>
      </c>
      <c r="H28" s="51">
        <f t="shared" si="3"/>
        <v>407.102782464</v>
      </c>
      <c r="I28" s="5" t="s">
        <v>43</v>
      </c>
      <c r="J28" s="9">
        <v>93.81</v>
      </c>
      <c r="K28" s="9">
        <v>77.14</v>
      </c>
      <c r="L28" s="9">
        <v>84.13</v>
      </c>
      <c r="M28" s="9"/>
      <c r="N28" s="8"/>
    </row>
    <row r="29" spans="1:14" ht="24">
      <c r="A29" s="6"/>
      <c r="B29" s="5">
        <f t="shared" si="1"/>
        <v>21</v>
      </c>
      <c r="C29" s="158">
        <v>37174</v>
      </c>
      <c r="D29" s="9">
        <v>1.31</v>
      </c>
      <c r="E29" s="9">
        <v>41.627</v>
      </c>
      <c r="F29" s="51">
        <f t="shared" si="2"/>
        <v>3.5965728000000006</v>
      </c>
      <c r="G29" s="9">
        <f t="shared" si="0"/>
        <v>219.86666666666667</v>
      </c>
      <c r="H29" s="51">
        <f t="shared" si="3"/>
        <v>790.7664729600001</v>
      </c>
      <c r="I29" s="7" t="s">
        <v>44</v>
      </c>
      <c r="J29" s="9">
        <v>229.8</v>
      </c>
      <c r="K29" s="9">
        <v>219.7</v>
      </c>
      <c r="L29" s="9">
        <v>210.1</v>
      </c>
      <c r="M29" s="9"/>
      <c r="N29" s="8"/>
    </row>
    <row r="30" spans="1:14" ht="24">
      <c r="A30" s="6"/>
      <c r="B30" s="5">
        <f t="shared" si="1"/>
        <v>22</v>
      </c>
      <c r="C30" s="158">
        <v>37183</v>
      </c>
      <c r="D30" s="9">
        <v>0.92</v>
      </c>
      <c r="E30" s="9">
        <v>18.35</v>
      </c>
      <c r="F30" s="51">
        <f t="shared" si="2"/>
        <v>1.5854400000000002</v>
      </c>
      <c r="G30" s="9">
        <f t="shared" si="0"/>
        <v>61.02333333333333</v>
      </c>
      <c r="H30" s="51">
        <f t="shared" si="3"/>
        <v>96.74883360000001</v>
      </c>
      <c r="I30" s="7" t="s">
        <v>45</v>
      </c>
      <c r="J30" s="9">
        <v>68.38</v>
      </c>
      <c r="K30" s="9">
        <v>66</v>
      </c>
      <c r="L30" s="9">
        <v>48.69</v>
      </c>
      <c r="M30" s="9"/>
      <c r="N30" s="8"/>
    </row>
    <row r="31" spans="1:14" ht="24">
      <c r="A31" s="6"/>
      <c r="B31" s="5">
        <f t="shared" si="1"/>
        <v>23</v>
      </c>
      <c r="C31" s="158">
        <v>37193</v>
      </c>
      <c r="D31" s="9">
        <v>1.54</v>
      </c>
      <c r="E31" s="9">
        <v>67.175</v>
      </c>
      <c r="F31" s="51">
        <f t="shared" si="2"/>
        <v>5.80392</v>
      </c>
      <c r="G31" s="9">
        <f t="shared" si="0"/>
        <v>375.8</v>
      </c>
      <c r="H31" s="51">
        <f t="shared" si="3"/>
        <v>2181.113136</v>
      </c>
      <c r="I31" s="5" t="s">
        <v>46</v>
      </c>
      <c r="J31" s="9">
        <v>414.2</v>
      </c>
      <c r="K31" s="9">
        <v>360.7</v>
      </c>
      <c r="L31" s="9">
        <v>352.5</v>
      </c>
      <c r="M31" s="9"/>
      <c r="N31" s="8"/>
    </row>
    <row r="32" spans="1:14" ht="24">
      <c r="A32" s="6"/>
      <c r="B32" s="5">
        <f t="shared" si="1"/>
        <v>24</v>
      </c>
      <c r="C32" s="158">
        <v>37203</v>
      </c>
      <c r="D32" s="9">
        <v>1.08</v>
      </c>
      <c r="E32" s="9">
        <v>32.312</v>
      </c>
      <c r="F32" s="51">
        <f t="shared" si="2"/>
        <v>2.7917568</v>
      </c>
      <c r="G32" s="9">
        <f t="shared" si="0"/>
        <v>57.51666666666667</v>
      </c>
      <c r="H32" s="51">
        <f t="shared" si="3"/>
        <v>160.57254528</v>
      </c>
      <c r="I32" s="7" t="s">
        <v>47</v>
      </c>
      <c r="J32" s="9">
        <v>48.41</v>
      </c>
      <c r="K32" s="9">
        <v>63.09</v>
      </c>
      <c r="L32" s="9">
        <v>61.05</v>
      </c>
      <c r="M32" s="9"/>
      <c r="N32" s="8"/>
    </row>
    <row r="33" spans="1:14" ht="24">
      <c r="A33" s="6"/>
      <c r="B33" s="5">
        <f t="shared" si="1"/>
        <v>25</v>
      </c>
      <c r="C33" s="158">
        <v>37216</v>
      </c>
      <c r="D33" s="9">
        <v>0.88</v>
      </c>
      <c r="E33" s="9">
        <v>21.891</v>
      </c>
      <c r="F33" s="51">
        <f t="shared" si="2"/>
        <v>1.8913824</v>
      </c>
      <c r="G33" s="9">
        <f t="shared" si="0"/>
        <v>103.25666666666666</v>
      </c>
      <c r="H33" s="51">
        <f t="shared" si="3"/>
        <v>195.29784201599998</v>
      </c>
      <c r="I33" s="7" t="s">
        <v>48</v>
      </c>
      <c r="J33" s="9">
        <v>227</v>
      </c>
      <c r="K33" s="9">
        <v>23.25</v>
      </c>
      <c r="L33" s="9">
        <v>59.52</v>
      </c>
      <c r="M33" s="9"/>
      <c r="N33" s="8"/>
    </row>
    <row r="34" spans="1:14" ht="24">
      <c r="A34" s="6"/>
      <c r="B34" s="5">
        <f t="shared" si="1"/>
        <v>26</v>
      </c>
      <c r="C34" s="158">
        <v>37223</v>
      </c>
      <c r="D34" s="9">
        <v>0.88</v>
      </c>
      <c r="E34" s="9">
        <v>17.173</v>
      </c>
      <c r="F34" s="51">
        <f t="shared" si="2"/>
        <v>1.4837471999999998</v>
      </c>
      <c r="G34" s="9">
        <f t="shared" si="0"/>
        <v>44.800000000000004</v>
      </c>
      <c r="H34" s="51">
        <f t="shared" si="3"/>
        <v>66.47187456</v>
      </c>
      <c r="I34" s="5" t="s">
        <v>49</v>
      </c>
      <c r="J34" s="9">
        <v>54.56</v>
      </c>
      <c r="K34" s="9">
        <v>47.1</v>
      </c>
      <c r="L34" s="9">
        <v>32.74</v>
      </c>
      <c r="M34" s="9"/>
      <c r="N34" s="8"/>
    </row>
    <row r="35" spans="1:14" ht="24">
      <c r="A35" s="6"/>
      <c r="B35" s="5">
        <f t="shared" si="1"/>
        <v>27</v>
      </c>
      <c r="C35" s="158">
        <v>37237</v>
      </c>
      <c r="D35" s="9">
        <v>0.775</v>
      </c>
      <c r="E35" s="9">
        <v>10.997</v>
      </c>
      <c r="F35" s="51">
        <f t="shared" si="2"/>
        <v>0.9501408</v>
      </c>
      <c r="G35" s="9">
        <f t="shared" si="0"/>
        <v>13.83</v>
      </c>
      <c r="H35" s="51">
        <f t="shared" si="3"/>
        <v>13.140447264</v>
      </c>
      <c r="I35" s="7" t="s">
        <v>50</v>
      </c>
      <c r="J35" s="9">
        <v>14.96</v>
      </c>
      <c r="K35" s="9">
        <v>11.27</v>
      </c>
      <c r="L35" s="9">
        <v>15.26</v>
      </c>
      <c r="M35" s="9"/>
      <c r="N35" s="8"/>
    </row>
    <row r="36" spans="1:14" ht="24">
      <c r="A36" s="6"/>
      <c r="B36" s="5">
        <f t="shared" si="1"/>
        <v>28</v>
      </c>
      <c r="C36" s="158">
        <v>37243</v>
      </c>
      <c r="D36" s="9">
        <v>0.8</v>
      </c>
      <c r="E36" s="9">
        <v>11.892</v>
      </c>
      <c r="F36" s="51">
        <f t="shared" si="2"/>
        <v>1.0274688</v>
      </c>
      <c r="G36" s="9">
        <f t="shared" si="0"/>
        <v>15.766666666666666</v>
      </c>
      <c r="H36" s="51">
        <f t="shared" si="3"/>
        <v>16.19975808</v>
      </c>
      <c r="I36" s="7" t="s">
        <v>51</v>
      </c>
      <c r="J36" s="9">
        <v>10.42</v>
      </c>
      <c r="K36" s="9">
        <v>23.27</v>
      </c>
      <c r="L36" s="9">
        <v>13.61</v>
      </c>
      <c r="M36" s="9"/>
      <c r="N36" s="8"/>
    </row>
    <row r="37" spans="1:14" ht="24">
      <c r="A37" s="6"/>
      <c r="B37" s="5">
        <f t="shared" si="1"/>
        <v>29</v>
      </c>
      <c r="C37" s="158">
        <v>37250</v>
      </c>
      <c r="D37" s="9">
        <v>0.8</v>
      </c>
      <c r="E37" s="9">
        <v>12.478</v>
      </c>
      <c r="F37" s="51">
        <f t="shared" si="2"/>
        <v>1.0780992</v>
      </c>
      <c r="G37" s="9">
        <f t="shared" si="0"/>
        <v>31.413333333333338</v>
      </c>
      <c r="H37" s="51">
        <f t="shared" si="3"/>
        <v>33.866689536</v>
      </c>
      <c r="I37" s="5" t="s">
        <v>52</v>
      </c>
      <c r="J37" s="9">
        <v>30.92</v>
      </c>
      <c r="K37" s="9">
        <v>31.04</v>
      </c>
      <c r="L37" s="9">
        <v>32.28</v>
      </c>
      <c r="M37" s="9"/>
      <c r="N37" s="8"/>
    </row>
    <row r="38" spans="1:14" ht="24">
      <c r="A38" s="6"/>
      <c r="B38" s="5">
        <f t="shared" si="1"/>
        <v>30</v>
      </c>
      <c r="C38" s="158">
        <v>37264</v>
      </c>
      <c r="D38" s="9">
        <v>0.7</v>
      </c>
      <c r="E38" s="9">
        <v>10.308</v>
      </c>
      <c r="F38" s="51">
        <f t="shared" si="2"/>
        <v>0.8906112</v>
      </c>
      <c r="G38" s="9">
        <f t="shared" si="0"/>
        <v>21.62</v>
      </c>
      <c r="H38" s="51">
        <f t="shared" si="3"/>
        <v>19.255014144</v>
      </c>
      <c r="I38" s="7" t="s">
        <v>53</v>
      </c>
      <c r="J38" s="9">
        <v>24.02</v>
      </c>
      <c r="K38" s="9">
        <v>16.12</v>
      </c>
      <c r="L38" s="9">
        <v>24.72</v>
      </c>
      <c r="M38" s="9"/>
      <c r="N38" s="8"/>
    </row>
    <row r="39" spans="1:14" ht="24">
      <c r="A39" s="6"/>
      <c r="B39" s="5">
        <f t="shared" si="1"/>
        <v>31</v>
      </c>
      <c r="C39" s="158">
        <v>37272</v>
      </c>
      <c r="D39" s="9">
        <v>0.7</v>
      </c>
      <c r="E39" s="9">
        <v>10.436</v>
      </c>
      <c r="F39" s="51">
        <f t="shared" si="2"/>
        <v>0.9016704000000001</v>
      </c>
      <c r="G39" s="9">
        <f t="shared" si="0"/>
        <v>26.826666666666664</v>
      </c>
      <c r="H39" s="51">
        <f t="shared" si="3"/>
        <v>24.188811264</v>
      </c>
      <c r="I39" s="7" t="s">
        <v>54</v>
      </c>
      <c r="J39" s="9">
        <v>23.02</v>
      </c>
      <c r="K39" s="9">
        <v>16.88</v>
      </c>
      <c r="L39" s="9">
        <v>40.58</v>
      </c>
      <c r="M39" s="9"/>
      <c r="N39" s="8"/>
    </row>
    <row r="40" spans="1:14" ht="24">
      <c r="A40" s="6"/>
      <c r="B40" s="5">
        <f t="shared" si="1"/>
        <v>32</v>
      </c>
      <c r="C40" s="158">
        <v>37281</v>
      </c>
      <c r="D40" s="9">
        <v>0.67</v>
      </c>
      <c r="E40" s="9">
        <v>9.497</v>
      </c>
      <c r="F40" s="51">
        <f t="shared" si="2"/>
        <v>0.8205408000000001</v>
      </c>
      <c r="G40" s="9">
        <f t="shared" si="0"/>
        <v>27.02</v>
      </c>
      <c r="H40" s="51">
        <f t="shared" si="3"/>
        <v>22.171012416</v>
      </c>
      <c r="I40" s="5" t="s">
        <v>55</v>
      </c>
      <c r="J40" s="9">
        <v>24.37</v>
      </c>
      <c r="K40" s="9">
        <v>25.91</v>
      </c>
      <c r="L40" s="9">
        <v>30.78</v>
      </c>
      <c r="M40" s="9"/>
      <c r="N40" s="8"/>
    </row>
    <row r="41" spans="1:14" ht="24">
      <c r="A41" s="6"/>
      <c r="B41" s="5">
        <f t="shared" si="1"/>
        <v>33</v>
      </c>
      <c r="C41" s="158">
        <v>37294</v>
      </c>
      <c r="D41" s="9">
        <v>0.64</v>
      </c>
      <c r="E41" s="9">
        <v>9.024</v>
      </c>
      <c r="F41" s="51">
        <f t="shared" si="2"/>
        <v>0.7796736</v>
      </c>
      <c r="G41" s="9">
        <f t="shared" si="0"/>
        <v>43.42333333333334</v>
      </c>
      <c r="H41" s="51">
        <f t="shared" si="3"/>
        <v>33.856026624</v>
      </c>
      <c r="I41" s="73" t="s">
        <v>56</v>
      </c>
      <c r="J41" s="9">
        <v>34.89</v>
      </c>
      <c r="K41" s="9">
        <v>30.59</v>
      </c>
      <c r="L41" s="9">
        <v>64.79</v>
      </c>
      <c r="M41" s="9"/>
      <c r="N41" s="8"/>
    </row>
    <row r="42" spans="1:14" ht="24">
      <c r="A42" s="6"/>
      <c r="B42" s="5">
        <f t="shared" si="1"/>
        <v>34</v>
      </c>
      <c r="C42" s="158">
        <v>37300</v>
      </c>
      <c r="D42" s="9">
        <v>0.59</v>
      </c>
      <c r="E42" s="9">
        <v>7.648</v>
      </c>
      <c r="F42" s="51">
        <f t="shared" si="2"/>
        <v>0.6607872</v>
      </c>
      <c r="G42" s="9">
        <f t="shared" si="0"/>
        <v>32.64666666666667</v>
      </c>
      <c r="H42" s="51">
        <f t="shared" si="3"/>
        <v>21.572499456000003</v>
      </c>
      <c r="I42" s="73" t="s">
        <v>57</v>
      </c>
      <c r="J42" s="9">
        <v>40.11</v>
      </c>
      <c r="K42" s="9">
        <v>28.59</v>
      </c>
      <c r="L42" s="9">
        <v>29.24</v>
      </c>
      <c r="M42" s="9"/>
      <c r="N42" s="8"/>
    </row>
    <row r="43" spans="1:14" ht="24">
      <c r="A43" s="6"/>
      <c r="B43" s="5">
        <f t="shared" si="1"/>
        <v>35</v>
      </c>
      <c r="C43" s="158">
        <v>37312</v>
      </c>
      <c r="D43" s="9">
        <v>0.61</v>
      </c>
      <c r="E43" s="9">
        <v>8.487</v>
      </c>
      <c r="F43" s="51">
        <f t="shared" si="2"/>
        <v>0.7332768000000001</v>
      </c>
      <c r="G43" s="9">
        <f t="shared" si="0"/>
        <v>17.19333333333333</v>
      </c>
      <c r="H43" s="51">
        <f t="shared" si="3"/>
        <v>12.607472448</v>
      </c>
      <c r="I43" s="73" t="s">
        <v>58</v>
      </c>
      <c r="J43" s="9">
        <v>14.38</v>
      </c>
      <c r="K43" s="9">
        <v>17.08</v>
      </c>
      <c r="L43" s="9">
        <v>20.12</v>
      </c>
      <c r="M43" s="9"/>
      <c r="N43" s="8"/>
    </row>
    <row r="44" spans="1:14" ht="24">
      <c r="A44" s="6"/>
      <c r="B44" s="5">
        <f t="shared" si="1"/>
        <v>36</v>
      </c>
      <c r="C44" s="158">
        <v>37327</v>
      </c>
      <c r="D44" s="9">
        <v>0.6</v>
      </c>
      <c r="E44" s="9">
        <v>7.711</v>
      </c>
      <c r="F44" s="51">
        <f t="shared" si="2"/>
        <v>0.6662304000000001</v>
      </c>
      <c r="G44" s="9">
        <f t="shared" si="0"/>
        <v>14.413333333333332</v>
      </c>
      <c r="H44" s="51">
        <f t="shared" si="3"/>
        <v>9.602600832</v>
      </c>
      <c r="I44" s="73" t="s">
        <v>59</v>
      </c>
      <c r="J44" s="9">
        <v>7.56</v>
      </c>
      <c r="K44" s="9">
        <v>7.09</v>
      </c>
      <c r="L44" s="9">
        <v>28.59</v>
      </c>
      <c r="M44" s="9"/>
      <c r="N44" s="8"/>
    </row>
    <row r="45" spans="1:14" ht="24">
      <c r="A45" s="6"/>
      <c r="B45" s="5">
        <f t="shared" si="1"/>
        <v>37</v>
      </c>
      <c r="C45" s="158">
        <v>37334</v>
      </c>
      <c r="D45" s="9">
        <v>0.58</v>
      </c>
      <c r="E45" s="9">
        <v>7.636</v>
      </c>
      <c r="F45" s="51">
        <f t="shared" si="2"/>
        <v>0.6597504000000001</v>
      </c>
      <c r="G45" s="9">
        <f t="shared" si="0"/>
        <v>40.330000000000005</v>
      </c>
      <c r="H45" s="51">
        <f t="shared" si="3"/>
        <v>26.607733632000006</v>
      </c>
      <c r="I45" s="73" t="s">
        <v>60</v>
      </c>
      <c r="J45" s="9">
        <v>20.53</v>
      </c>
      <c r="K45" s="9">
        <v>41.72</v>
      </c>
      <c r="L45" s="9">
        <v>58.74</v>
      </c>
      <c r="M45" s="9"/>
      <c r="N45" s="8"/>
    </row>
    <row r="46" spans="1:14" ht="24.75" thickBot="1">
      <c r="A46" s="52"/>
      <c r="B46" s="53">
        <f t="shared" si="1"/>
        <v>38</v>
      </c>
      <c r="C46" s="159">
        <v>37344</v>
      </c>
      <c r="D46" s="54">
        <v>0.77</v>
      </c>
      <c r="E46" s="54">
        <v>13.219</v>
      </c>
      <c r="F46" s="55">
        <f t="shared" si="2"/>
        <v>1.1421216</v>
      </c>
      <c r="G46" s="54">
        <f t="shared" si="0"/>
        <v>29.52</v>
      </c>
      <c r="H46" s="55">
        <f t="shared" si="3"/>
        <v>33.715429632</v>
      </c>
      <c r="I46" s="74" t="s">
        <v>61</v>
      </c>
      <c r="J46" s="54">
        <v>17.66</v>
      </c>
      <c r="K46" s="54">
        <v>34.43</v>
      </c>
      <c r="L46" s="54">
        <v>36.47</v>
      </c>
      <c r="M46" s="9"/>
      <c r="N46" s="8"/>
    </row>
    <row r="47" spans="1:14" ht="24.75" thickTop="1">
      <c r="A47" s="56"/>
      <c r="B47" s="57">
        <v>1</v>
      </c>
      <c r="C47" s="160">
        <v>37358</v>
      </c>
      <c r="D47" s="58">
        <v>1.17</v>
      </c>
      <c r="E47" s="58">
        <v>34.803</v>
      </c>
      <c r="F47" s="59">
        <f t="shared" si="2"/>
        <v>3.0069792</v>
      </c>
      <c r="G47" s="58">
        <f t="shared" si="0"/>
        <v>40.63666666666666</v>
      </c>
      <c r="H47" s="59">
        <f t="shared" si="3"/>
        <v>122.19361142399998</v>
      </c>
      <c r="I47" s="75" t="s">
        <v>23</v>
      </c>
      <c r="J47" s="58">
        <v>35.15</v>
      </c>
      <c r="K47" s="58">
        <v>47.11</v>
      </c>
      <c r="L47" s="58">
        <v>39.65</v>
      </c>
      <c r="M47" s="9"/>
      <c r="N47" s="8"/>
    </row>
    <row r="48" spans="1:14" ht="24">
      <c r="A48" s="6"/>
      <c r="B48" s="5">
        <f t="shared" si="1"/>
        <v>2</v>
      </c>
      <c r="C48" s="158">
        <v>37365</v>
      </c>
      <c r="D48" s="9">
        <v>0.73</v>
      </c>
      <c r="E48" s="9">
        <v>15.539</v>
      </c>
      <c r="F48" s="51">
        <f t="shared" si="2"/>
        <v>1.3425696</v>
      </c>
      <c r="G48" s="9">
        <f t="shared" si="0"/>
        <v>11.969999999999999</v>
      </c>
      <c r="H48" s="51">
        <f t="shared" si="3"/>
        <v>16.070558112</v>
      </c>
      <c r="I48" s="73" t="s">
        <v>24</v>
      </c>
      <c r="J48" s="9">
        <v>13.84</v>
      </c>
      <c r="K48" s="9">
        <v>9.77</v>
      </c>
      <c r="L48" s="9">
        <v>12.3</v>
      </c>
      <c r="M48" s="9"/>
      <c r="N48" s="8"/>
    </row>
    <row r="49" spans="1:14" ht="24">
      <c r="A49" s="6"/>
      <c r="B49" s="5">
        <f t="shared" si="1"/>
        <v>3</v>
      </c>
      <c r="C49" s="158">
        <v>37376</v>
      </c>
      <c r="D49" s="9">
        <v>0.6</v>
      </c>
      <c r="E49" s="9">
        <v>8.083</v>
      </c>
      <c r="F49" s="51">
        <f t="shared" si="2"/>
        <v>0.6983712000000001</v>
      </c>
      <c r="G49" s="9">
        <f t="shared" si="0"/>
        <v>18.936666666666664</v>
      </c>
      <c r="H49" s="51">
        <f t="shared" si="3"/>
        <v>13.224822624</v>
      </c>
      <c r="I49" s="73" t="s">
        <v>25</v>
      </c>
      <c r="J49" s="9">
        <v>15.61</v>
      </c>
      <c r="K49" s="9">
        <v>21.13</v>
      </c>
      <c r="L49" s="9">
        <v>20.07</v>
      </c>
      <c r="M49" s="9"/>
      <c r="N49" s="8"/>
    </row>
    <row r="50" spans="1:14" ht="24">
      <c r="A50" s="6"/>
      <c r="B50" s="5">
        <f t="shared" si="1"/>
        <v>4</v>
      </c>
      <c r="C50" s="158">
        <v>37384</v>
      </c>
      <c r="D50" s="9">
        <v>0.88</v>
      </c>
      <c r="E50" s="9">
        <v>18.195</v>
      </c>
      <c r="F50" s="51">
        <f t="shared" si="2"/>
        <v>1.5720480000000001</v>
      </c>
      <c r="G50" s="9">
        <f t="shared" si="0"/>
        <v>43.02333333333333</v>
      </c>
      <c r="H50" s="51">
        <f t="shared" si="3"/>
        <v>67.63474512</v>
      </c>
      <c r="I50" s="73" t="s">
        <v>27</v>
      </c>
      <c r="J50" s="9">
        <v>45.06</v>
      </c>
      <c r="K50" s="9">
        <v>37.19</v>
      </c>
      <c r="L50" s="9">
        <v>46.82</v>
      </c>
      <c r="M50" s="9"/>
      <c r="N50" s="8"/>
    </row>
    <row r="51" spans="1:14" ht="24">
      <c r="A51" s="6"/>
      <c r="B51" s="5">
        <f t="shared" si="1"/>
        <v>5</v>
      </c>
      <c r="C51" s="158">
        <v>37390</v>
      </c>
      <c r="D51" s="9">
        <v>1.11</v>
      </c>
      <c r="E51" s="9">
        <v>30.391</v>
      </c>
      <c r="F51" s="51">
        <f t="shared" si="2"/>
        <v>2.6257824</v>
      </c>
      <c r="G51" s="9">
        <f t="shared" si="0"/>
        <v>123.76666666666665</v>
      </c>
      <c r="H51" s="51">
        <f t="shared" si="3"/>
        <v>324.98433503999996</v>
      </c>
      <c r="I51" s="73" t="s">
        <v>28</v>
      </c>
      <c r="J51" s="9">
        <v>135.6</v>
      </c>
      <c r="K51" s="9">
        <v>108.1</v>
      </c>
      <c r="L51" s="9">
        <v>127.6</v>
      </c>
      <c r="M51" s="9"/>
      <c r="N51" s="8"/>
    </row>
    <row r="52" spans="1:14" ht="24">
      <c r="A52" s="6"/>
      <c r="B52" s="5">
        <f t="shared" si="1"/>
        <v>6</v>
      </c>
      <c r="C52" s="158">
        <v>37404</v>
      </c>
      <c r="D52" s="9">
        <v>1.07</v>
      </c>
      <c r="E52" s="9">
        <v>28.619</v>
      </c>
      <c r="F52" s="51">
        <f t="shared" si="2"/>
        <v>2.4726816</v>
      </c>
      <c r="G52" s="9">
        <f t="shared" si="0"/>
        <v>105.98</v>
      </c>
      <c r="H52" s="51">
        <f t="shared" si="3"/>
        <v>262.054795968</v>
      </c>
      <c r="I52" s="73" t="s">
        <v>29</v>
      </c>
      <c r="J52" s="9">
        <v>105.9</v>
      </c>
      <c r="K52" s="9">
        <v>129.5</v>
      </c>
      <c r="L52" s="9">
        <v>82.54</v>
      </c>
      <c r="M52" s="9"/>
      <c r="N52" s="8"/>
    </row>
    <row r="53" spans="1:14" ht="24">
      <c r="A53" s="6"/>
      <c r="B53" s="5">
        <f t="shared" si="1"/>
        <v>7</v>
      </c>
      <c r="C53" s="158">
        <v>37417</v>
      </c>
      <c r="D53" s="9">
        <v>0.7</v>
      </c>
      <c r="E53" s="9">
        <v>9.203</v>
      </c>
      <c r="F53" s="51">
        <f t="shared" si="2"/>
        <v>0.7951392</v>
      </c>
      <c r="G53" s="9">
        <f t="shared" si="0"/>
        <v>69.29333333333334</v>
      </c>
      <c r="H53" s="51">
        <f t="shared" si="3"/>
        <v>55.09784563200001</v>
      </c>
      <c r="I53" s="73" t="s">
        <v>30</v>
      </c>
      <c r="J53" s="9">
        <v>63.52</v>
      </c>
      <c r="K53" s="9">
        <v>67.14</v>
      </c>
      <c r="L53" s="9">
        <v>77.22</v>
      </c>
      <c r="M53" s="9"/>
      <c r="N53" s="8"/>
    </row>
    <row r="54" spans="1:14" ht="24">
      <c r="A54" s="6"/>
      <c r="B54" s="5">
        <f t="shared" si="1"/>
        <v>8</v>
      </c>
      <c r="C54" s="158">
        <v>37427</v>
      </c>
      <c r="D54" s="9">
        <v>0.49</v>
      </c>
      <c r="E54" s="9">
        <v>5.51</v>
      </c>
      <c r="F54" s="51">
        <f t="shared" si="2"/>
        <v>0.476064</v>
      </c>
      <c r="G54" s="9">
        <f t="shared" si="0"/>
        <v>29.836666666666662</v>
      </c>
      <c r="H54" s="51">
        <f t="shared" si="3"/>
        <v>14.204162879999998</v>
      </c>
      <c r="I54" s="73" t="s">
        <v>31</v>
      </c>
      <c r="J54" s="9">
        <v>31.86</v>
      </c>
      <c r="K54" s="9">
        <v>33.16</v>
      </c>
      <c r="L54" s="9">
        <v>24.49</v>
      </c>
      <c r="M54" s="9"/>
      <c r="N54" s="8"/>
    </row>
    <row r="55" spans="1:14" ht="24">
      <c r="A55" s="6"/>
      <c r="B55" s="5">
        <f t="shared" si="1"/>
        <v>9</v>
      </c>
      <c r="C55" s="158">
        <v>37434</v>
      </c>
      <c r="D55" s="9">
        <v>0.45</v>
      </c>
      <c r="E55" s="9">
        <v>4.557</v>
      </c>
      <c r="F55" s="51">
        <f t="shared" si="2"/>
        <v>0.39372480000000004</v>
      </c>
      <c r="G55" s="9">
        <f t="shared" si="0"/>
        <v>40.68666666666667</v>
      </c>
      <c r="H55" s="51">
        <f t="shared" si="3"/>
        <v>16.019349696000003</v>
      </c>
      <c r="I55" s="73" t="s">
        <v>32</v>
      </c>
      <c r="J55" s="9">
        <v>27.35</v>
      </c>
      <c r="K55" s="9">
        <v>51.53</v>
      </c>
      <c r="L55" s="9">
        <v>43.18</v>
      </c>
      <c r="M55" s="9"/>
      <c r="N55" s="8"/>
    </row>
    <row r="56" spans="1:14" ht="24">
      <c r="A56" s="6"/>
      <c r="B56" s="5">
        <f t="shared" si="1"/>
        <v>10</v>
      </c>
      <c r="C56" s="158">
        <v>37439</v>
      </c>
      <c r="D56" s="9">
        <v>0.63</v>
      </c>
      <c r="E56" s="9">
        <v>8.271</v>
      </c>
      <c r="F56" s="51">
        <f t="shared" si="2"/>
        <v>0.7146144000000001</v>
      </c>
      <c r="G56" s="9">
        <f t="shared" si="0"/>
        <v>61.129999999999995</v>
      </c>
      <c r="H56" s="51">
        <f t="shared" si="3"/>
        <v>43.684378272000004</v>
      </c>
      <c r="I56" s="73" t="s">
        <v>33</v>
      </c>
      <c r="J56" s="9">
        <v>69.19</v>
      </c>
      <c r="K56" s="9">
        <v>53.7</v>
      </c>
      <c r="L56" s="9">
        <v>60.5</v>
      </c>
      <c r="M56" s="9"/>
      <c r="N56" s="8"/>
    </row>
    <row r="57" spans="1:14" ht="24">
      <c r="A57" s="6"/>
      <c r="B57" s="5">
        <f t="shared" si="1"/>
        <v>11</v>
      </c>
      <c r="C57" s="158">
        <v>37456</v>
      </c>
      <c r="D57" s="9">
        <v>0.64</v>
      </c>
      <c r="E57" s="9">
        <v>9.512</v>
      </c>
      <c r="F57" s="51">
        <f t="shared" si="2"/>
        <v>0.8218368</v>
      </c>
      <c r="G57" s="9">
        <f t="shared" si="0"/>
        <v>62.71000000000001</v>
      </c>
      <c r="H57" s="51">
        <f t="shared" si="3"/>
        <v>51.53738572800001</v>
      </c>
      <c r="I57" s="73" t="s">
        <v>34</v>
      </c>
      <c r="J57" s="9">
        <v>66.04</v>
      </c>
      <c r="K57" s="9">
        <v>62.1</v>
      </c>
      <c r="L57" s="9">
        <v>59.99</v>
      </c>
      <c r="M57" s="9"/>
      <c r="N57" s="8"/>
    </row>
    <row r="58" spans="1:14" ht="24">
      <c r="A58" s="6"/>
      <c r="B58" s="5">
        <f t="shared" si="1"/>
        <v>12</v>
      </c>
      <c r="C58" s="158">
        <v>37468</v>
      </c>
      <c r="D58" s="9">
        <v>0.75</v>
      </c>
      <c r="E58" s="9">
        <v>14.519</v>
      </c>
      <c r="F58" s="51">
        <f aca="true" t="shared" si="4" ref="F58:F75">E58*0.0864</f>
        <v>1.2544416</v>
      </c>
      <c r="G58" s="9">
        <f t="shared" si="0"/>
        <v>115.60000000000001</v>
      </c>
      <c r="H58" s="51">
        <f t="shared" si="3"/>
        <v>145.01344896</v>
      </c>
      <c r="I58" s="73" t="s">
        <v>35</v>
      </c>
      <c r="J58" s="9">
        <v>105.2</v>
      </c>
      <c r="K58" s="9">
        <v>117.6</v>
      </c>
      <c r="L58" s="9">
        <v>124</v>
      </c>
      <c r="M58" s="9"/>
      <c r="N58" s="8"/>
    </row>
    <row r="59" spans="1:14" ht="24">
      <c r="A59" s="6"/>
      <c r="B59" s="5">
        <f t="shared" si="1"/>
        <v>13</v>
      </c>
      <c r="C59" s="158">
        <v>37476</v>
      </c>
      <c r="D59" s="9">
        <v>1.035</v>
      </c>
      <c r="E59" s="9">
        <v>23.183</v>
      </c>
      <c r="F59" s="51">
        <f t="shared" si="4"/>
        <v>2.0030112</v>
      </c>
      <c r="G59" s="9">
        <f t="shared" si="0"/>
        <v>131.46666666666667</v>
      </c>
      <c r="H59" s="51">
        <f t="shared" si="3"/>
        <v>263.32920576</v>
      </c>
      <c r="I59" s="73" t="s">
        <v>36</v>
      </c>
      <c r="J59" s="9">
        <v>124</v>
      </c>
      <c r="K59" s="9">
        <v>135.5</v>
      </c>
      <c r="L59" s="9">
        <v>134.9</v>
      </c>
      <c r="M59" s="9"/>
      <c r="N59" s="8"/>
    </row>
    <row r="60" spans="1:14" ht="24">
      <c r="A60" s="6"/>
      <c r="B60" s="5">
        <f t="shared" si="1"/>
        <v>14</v>
      </c>
      <c r="C60" s="158">
        <v>37483</v>
      </c>
      <c r="D60" s="9">
        <v>0.92</v>
      </c>
      <c r="E60" s="9">
        <v>22.455</v>
      </c>
      <c r="F60" s="51">
        <f t="shared" si="4"/>
        <v>1.940112</v>
      </c>
      <c r="G60" s="9">
        <f t="shared" si="0"/>
        <v>129.13333333333333</v>
      </c>
      <c r="H60" s="51">
        <f t="shared" si="3"/>
        <v>250.5331296</v>
      </c>
      <c r="I60" s="73" t="s">
        <v>37</v>
      </c>
      <c r="J60" s="9">
        <v>137.1</v>
      </c>
      <c r="K60" s="9">
        <v>133.8</v>
      </c>
      <c r="L60" s="9">
        <v>116.5</v>
      </c>
      <c r="M60" s="9"/>
      <c r="N60" s="8"/>
    </row>
    <row r="61" spans="1:14" ht="24">
      <c r="A61" s="6"/>
      <c r="B61" s="5">
        <f t="shared" si="1"/>
        <v>15</v>
      </c>
      <c r="C61" s="158">
        <v>37497</v>
      </c>
      <c r="D61" s="9">
        <v>3.205</v>
      </c>
      <c r="E61" s="9">
        <v>140.431</v>
      </c>
      <c r="F61" s="51">
        <f t="shared" si="4"/>
        <v>12.133238400000002</v>
      </c>
      <c r="G61" s="9">
        <f t="shared" si="0"/>
        <v>141.9</v>
      </c>
      <c r="H61" s="51">
        <f t="shared" si="3"/>
        <v>1721.7065289600002</v>
      </c>
      <c r="I61" s="73" t="s">
        <v>82</v>
      </c>
      <c r="J61" s="9">
        <v>144</v>
      </c>
      <c r="K61" s="9">
        <v>142.7</v>
      </c>
      <c r="L61" s="9">
        <v>139</v>
      </c>
      <c r="M61" s="9"/>
      <c r="N61" s="8"/>
    </row>
    <row r="62" spans="1:14" ht="24">
      <c r="A62" s="6"/>
      <c r="B62" s="5">
        <f t="shared" si="1"/>
        <v>16</v>
      </c>
      <c r="C62" s="158">
        <v>37508</v>
      </c>
      <c r="D62" s="9">
        <v>3.84</v>
      </c>
      <c r="E62" s="9">
        <v>191.426</v>
      </c>
      <c r="F62" s="51">
        <f t="shared" si="4"/>
        <v>16.5392064</v>
      </c>
      <c r="G62" s="9">
        <f>+AVERAGE(J62:L62)</f>
        <v>391.8666666666666</v>
      </c>
      <c r="H62" s="51">
        <f>G62*F62</f>
        <v>6481.16368128</v>
      </c>
      <c r="I62" s="73" t="s">
        <v>99</v>
      </c>
      <c r="J62" s="9">
        <v>139.4</v>
      </c>
      <c r="K62" s="9">
        <v>334.6</v>
      </c>
      <c r="L62" s="9">
        <v>701.6</v>
      </c>
      <c r="M62" s="9"/>
      <c r="N62" s="8"/>
    </row>
    <row r="63" spans="1:14" ht="24">
      <c r="A63" s="6"/>
      <c r="B63" s="5">
        <f t="shared" si="1"/>
        <v>17</v>
      </c>
      <c r="C63" s="158">
        <v>37517</v>
      </c>
      <c r="D63" s="9">
        <v>1.9</v>
      </c>
      <c r="E63" s="9">
        <v>60.503</v>
      </c>
      <c r="F63" s="51">
        <f t="shared" si="4"/>
        <v>5.2274592</v>
      </c>
      <c r="G63" s="9">
        <f aca="true" t="shared" si="5" ref="G63:G110">+AVERAGE(J63:L63)</f>
        <v>393.3</v>
      </c>
      <c r="H63" s="51">
        <f>G63*F63</f>
        <v>2055.9597033600003</v>
      </c>
      <c r="I63" s="73" t="s">
        <v>100</v>
      </c>
      <c r="J63" s="9">
        <v>376.6</v>
      </c>
      <c r="K63" s="9">
        <v>410</v>
      </c>
      <c r="L63" s="9"/>
      <c r="M63" s="9"/>
      <c r="N63" s="8"/>
    </row>
    <row r="64" spans="1:14" ht="24">
      <c r="A64" s="6"/>
      <c r="B64" s="5">
        <f t="shared" si="1"/>
        <v>18</v>
      </c>
      <c r="C64" s="158">
        <v>37545</v>
      </c>
      <c r="D64" s="9">
        <v>1</v>
      </c>
      <c r="E64" s="9">
        <v>20.218</v>
      </c>
      <c r="F64" s="51">
        <f t="shared" si="4"/>
        <v>1.7468352</v>
      </c>
      <c r="G64" s="9">
        <f t="shared" si="5"/>
        <v>104.82000000000001</v>
      </c>
      <c r="H64" s="51">
        <f t="shared" si="3"/>
        <v>183.10326566400002</v>
      </c>
      <c r="I64" s="73" t="s">
        <v>83</v>
      </c>
      <c r="J64" s="9">
        <v>48.66</v>
      </c>
      <c r="K64" s="9">
        <v>126</v>
      </c>
      <c r="L64" s="9">
        <v>139.8</v>
      </c>
      <c r="M64" s="9"/>
      <c r="N64" s="8"/>
    </row>
    <row r="65" spans="1:14" ht="24">
      <c r="A65" s="6"/>
      <c r="B65" s="5">
        <f t="shared" si="1"/>
        <v>19</v>
      </c>
      <c r="C65" s="158">
        <v>37551</v>
      </c>
      <c r="D65" s="9">
        <v>0.96</v>
      </c>
      <c r="E65" s="9">
        <v>20.172</v>
      </c>
      <c r="F65" s="51">
        <f t="shared" si="4"/>
        <v>1.7428608</v>
      </c>
      <c r="G65" s="9">
        <f t="shared" si="5"/>
        <v>205.82666666666668</v>
      </c>
      <c r="H65" s="51">
        <f t="shared" si="3"/>
        <v>358.72722892800005</v>
      </c>
      <c r="I65" s="73" t="s">
        <v>84</v>
      </c>
      <c r="J65" s="9">
        <v>368.8</v>
      </c>
      <c r="K65" s="9">
        <v>44.58</v>
      </c>
      <c r="L65" s="9">
        <v>204.1</v>
      </c>
      <c r="M65" s="9"/>
      <c r="N65" s="8"/>
    </row>
    <row r="66" spans="1:14" ht="24">
      <c r="A66" s="6"/>
      <c r="B66" s="5">
        <f t="shared" si="1"/>
        <v>20</v>
      </c>
      <c r="C66" s="158">
        <v>37560</v>
      </c>
      <c r="D66" s="9">
        <v>1.18</v>
      </c>
      <c r="E66" s="9">
        <v>27.291</v>
      </c>
      <c r="F66" s="51">
        <f t="shared" si="4"/>
        <v>2.3579424</v>
      </c>
      <c r="G66" s="9">
        <f t="shared" si="5"/>
        <v>132.71333333333334</v>
      </c>
      <c r="H66" s="51">
        <f t="shared" si="3"/>
        <v>312.93039571200006</v>
      </c>
      <c r="I66" s="73" t="s">
        <v>85</v>
      </c>
      <c r="J66" s="9">
        <v>198.4</v>
      </c>
      <c r="K66" s="9">
        <v>129.1</v>
      </c>
      <c r="L66" s="9">
        <v>70.64</v>
      </c>
      <c r="M66" s="9"/>
      <c r="N66" s="8"/>
    </row>
    <row r="67" spans="1:14" ht="24">
      <c r="A67" s="6"/>
      <c r="B67" s="5">
        <f t="shared" si="1"/>
        <v>21</v>
      </c>
      <c r="C67" s="158">
        <v>37571</v>
      </c>
      <c r="D67" s="9">
        <v>1.47</v>
      </c>
      <c r="E67" s="9">
        <v>42.222</v>
      </c>
      <c r="F67" s="51">
        <f t="shared" si="4"/>
        <v>3.6479808000000005</v>
      </c>
      <c r="G67" s="9">
        <f t="shared" si="5"/>
        <v>42.43</v>
      </c>
      <c r="H67" s="51">
        <f t="shared" si="3"/>
        <v>154.783825344</v>
      </c>
      <c r="I67" s="73" t="s">
        <v>86</v>
      </c>
      <c r="J67" s="9">
        <v>41.18</v>
      </c>
      <c r="K67" s="9">
        <v>36.43</v>
      </c>
      <c r="L67" s="9">
        <v>49.68</v>
      </c>
      <c r="M67" s="9"/>
      <c r="N67" s="8"/>
    </row>
    <row r="68" spans="1:14" ht="24">
      <c r="A68" s="6">
        <f>1.82+1.79</f>
        <v>3.6100000000000003</v>
      </c>
      <c r="B68" s="5">
        <f t="shared" si="1"/>
        <v>22</v>
      </c>
      <c r="C68" s="158">
        <v>37580</v>
      </c>
      <c r="D68" s="9">
        <v>1.805</v>
      </c>
      <c r="E68" s="9">
        <v>60.029</v>
      </c>
      <c r="F68" s="51">
        <f t="shared" si="4"/>
        <v>5.1865056</v>
      </c>
      <c r="G68" s="9">
        <f t="shared" si="5"/>
        <v>57.60666666666666</v>
      </c>
      <c r="H68" s="51">
        <f t="shared" si="3"/>
        <v>298.77729926399996</v>
      </c>
      <c r="I68" s="73" t="s">
        <v>87</v>
      </c>
      <c r="J68" s="9">
        <v>53.26</v>
      </c>
      <c r="K68" s="9">
        <v>66.36</v>
      </c>
      <c r="L68" s="9">
        <v>53.2</v>
      </c>
      <c r="M68" s="9"/>
      <c r="N68" s="8"/>
    </row>
    <row r="69" spans="1:14" ht="24">
      <c r="A69" s="9">
        <f>+A68/2</f>
        <v>1.8050000000000002</v>
      </c>
      <c r="B69" s="5">
        <f t="shared" si="1"/>
        <v>23</v>
      </c>
      <c r="C69" s="158">
        <v>37587</v>
      </c>
      <c r="D69" s="9">
        <v>1.84</v>
      </c>
      <c r="E69" s="9">
        <v>60.339</v>
      </c>
      <c r="F69" s="51">
        <f t="shared" si="4"/>
        <v>5.2132896</v>
      </c>
      <c r="G69" s="9">
        <f t="shared" si="5"/>
        <v>84.07333333333334</v>
      </c>
      <c r="H69" s="51">
        <f t="shared" si="3"/>
        <v>438.2986343040001</v>
      </c>
      <c r="I69" s="73" t="s">
        <v>88</v>
      </c>
      <c r="J69" s="9">
        <v>94.36</v>
      </c>
      <c r="K69" s="9">
        <v>78.01</v>
      </c>
      <c r="L69" s="9">
        <v>79.85</v>
      </c>
      <c r="M69" s="9"/>
      <c r="N69" s="8"/>
    </row>
    <row r="70" spans="1:14" ht="24">
      <c r="A70" s="9"/>
      <c r="B70" s="5">
        <f t="shared" si="1"/>
        <v>24</v>
      </c>
      <c r="C70" s="158">
        <v>37601</v>
      </c>
      <c r="D70" s="9">
        <v>1.16</v>
      </c>
      <c r="E70" s="9">
        <v>30.23</v>
      </c>
      <c r="F70" s="51">
        <f t="shared" si="4"/>
        <v>2.611872</v>
      </c>
      <c r="G70" s="9">
        <f t="shared" si="5"/>
        <v>56.53666666666667</v>
      </c>
      <c r="H70" s="51">
        <f t="shared" si="3"/>
        <v>147.66653664</v>
      </c>
      <c r="I70" s="73" t="s">
        <v>89</v>
      </c>
      <c r="J70" s="9">
        <v>46.89</v>
      </c>
      <c r="K70" s="9">
        <v>56.13</v>
      </c>
      <c r="L70" s="9">
        <v>66.59</v>
      </c>
      <c r="M70" s="9"/>
      <c r="N70" s="8"/>
    </row>
    <row r="71" spans="1:14" ht="24">
      <c r="A71" s="9"/>
      <c r="B71" s="5">
        <f t="shared" si="1"/>
        <v>25</v>
      </c>
      <c r="C71" s="158">
        <v>37608</v>
      </c>
      <c r="D71" s="9">
        <v>1.06</v>
      </c>
      <c r="E71" s="9">
        <v>26.265</v>
      </c>
      <c r="F71" s="51">
        <f t="shared" si="4"/>
        <v>2.269296</v>
      </c>
      <c r="G71" s="9">
        <f t="shared" si="5"/>
        <v>57.083333333333336</v>
      </c>
      <c r="H71" s="51">
        <f t="shared" si="3"/>
        <v>129.53898</v>
      </c>
      <c r="I71" s="73" t="s">
        <v>90</v>
      </c>
      <c r="J71" s="9">
        <v>67.23</v>
      </c>
      <c r="K71" s="9">
        <v>56.4</v>
      </c>
      <c r="L71" s="9">
        <v>47.62</v>
      </c>
      <c r="M71" s="9"/>
      <c r="N71" s="8"/>
    </row>
    <row r="72" spans="1:14" ht="24">
      <c r="A72" s="9"/>
      <c r="B72" s="5">
        <f t="shared" si="1"/>
        <v>26</v>
      </c>
      <c r="C72" s="158">
        <v>37617</v>
      </c>
      <c r="D72" s="9">
        <v>1.26</v>
      </c>
      <c r="E72" s="9">
        <v>32.071</v>
      </c>
      <c r="F72" s="51">
        <f t="shared" si="4"/>
        <v>2.7709344</v>
      </c>
      <c r="G72" s="9">
        <f t="shared" si="5"/>
        <v>184.96666666666667</v>
      </c>
      <c r="H72" s="51">
        <f t="shared" si="3"/>
        <v>512.5304995199999</v>
      </c>
      <c r="I72" s="73" t="s">
        <v>91</v>
      </c>
      <c r="J72" s="9">
        <v>145.7</v>
      </c>
      <c r="K72" s="9">
        <v>273.8</v>
      </c>
      <c r="L72" s="9">
        <v>135.4</v>
      </c>
      <c r="M72" s="9"/>
      <c r="N72" s="8"/>
    </row>
    <row r="73" spans="1:14" ht="24">
      <c r="A73" s="9"/>
      <c r="B73" s="5">
        <f t="shared" si="1"/>
        <v>27</v>
      </c>
      <c r="C73" s="158">
        <v>37636</v>
      </c>
      <c r="D73" s="9">
        <v>1</v>
      </c>
      <c r="E73" s="9">
        <v>23.61</v>
      </c>
      <c r="F73" s="51">
        <f t="shared" si="4"/>
        <v>2.039904</v>
      </c>
      <c r="G73" s="9">
        <f t="shared" si="5"/>
        <v>38.63</v>
      </c>
      <c r="H73" s="51">
        <f t="shared" si="3"/>
        <v>78.80149152</v>
      </c>
      <c r="I73" s="73" t="s">
        <v>92</v>
      </c>
      <c r="J73" s="9">
        <v>29.7</v>
      </c>
      <c r="K73" s="9">
        <v>36.64</v>
      </c>
      <c r="L73" s="9">
        <v>49.55</v>
      </c>
      <c r="M73" s="9"/>
      <c r="N73" s="8"/>
    </row>
    <row r="74" spans="1:14" ht="24">
      <c r="A74" s="9"/>
      <c r="B74" s="5">
        <f t="shared" si="1"/>
        <v>28</v>
      </c>
      <c r="C74" s="158">
        <v>37644</v>
      </c>
      <c r="D74" s="9">
        <v>0.91</v>
      </c>
      <c r="E74" s="9">
        <v>22.28</v>
      </c>
      <c r="F74" s="51">
        <f t="shared" si="4"/>
        <v>1.9249920000000003</v>
      </c>
      <c r="G74" s="9">
        <f t="shared" si="5"/>
        <v>27.223333333333333</v>
      </c>
      <c r="H74" s="51">
        <f t="shared" si="3"/>
        <v>52.404698880000005</v>
      </c>
      <c r="I74" s="73" t="s">
        <v>93</v>
      </c>
      <c r="J74" s="9">
        <v>48.5</v>
      </c>
      <c r="K74" s="9">
        <v>11.64</v>
      </c>
      <c r="L74" s="9">
        <v>21.53</v>
      </c>
      <c r="M74" s="9"/>
      <c r="N74" s="8"/>
    </row>
    <row r="75" spans="1:14" ht="24">
      <c r="A75" s="9"/>
      <c r="B75" s="5">
        <f t="shared" si="1"/>
        <v>29</v>
      </c>
      <c r="C75" s="158">
        <v>37652</v>
      </c>
      <c r="D75" s="9">
        <v>0.85</v>
      </c>
      <c r="E75" s="9">
        <v>15.88</v>
      </c>
      <c r="F75" s="51">
        <f t="shared" si="4"/>
        <v>1.3720320000000001</v>
      </c>
      <c r="G75" s="9">
        <f t="shared" si="5"/>
        <v>23.599999999999998</v>
      </c>
      <c r="H75" s="51">
        <f t="shared" si="3"/>
        <v>32.3799552</v>
      </c>
      <c r="I75" s="73" t="s">
        <v>94</v>
      </c>
      <c r="J75" s="9">
        <v>19.32</v>
      </c>
      <c r="K75" s="9">
        <v>34.68</v>
      </c>
      <c r="L75" s="9">
        <v>16.8</v>
      </c>
      <c r="M75" s="9"/>
      <c r="N75" s="8"/>
    </row>
    <row r="76" spans="1:14" ht="24">
      <c r="A76" s="6"/>
      <c r="B76" s="5">
        <f t="shared" si="1"/>
        <v>30</v>
      </c>
      <c r="C76" s="158">
        <v>37665</v>
      </c>
      <c r="D76" s="9">
        <v>0.72</v>
      </c>
      <c r="E76" s="9">
        <v>14.749</v>
      </c>
      <c r="F76" s="51">
        <f aca="true" t="shared" si="6" ref="F76:F139">E76*0.0864</f>
        <v>1.2743136000000002</v>
      </c>
      <c r="G76" s="9">
        <f t="shared" si="5"/>
        <v>44.333333333333336</v>
      </c>
      <c r="H76" s="51">
        <f aca="true" t="shared" si="7" ref="H76:H137">G76*F76</f>
        <v>56.49456960000001</v>
      </c>
      <c r="I76" s="73" t="s">
        <v>103</v>
      </c>
      <c r="J76" s="9">
        <v>70.55</v>
      </c>
      <c r="K76" s="9">
        <v>29.61</v>
      </c>
      <c r="L76" s="9">
        <v>32.84</v>
      </c>
      <c r="M76" s="9"/>
      <c r="N76" s="8"/>
    </row>
    <row r="77" spans="1:14" ht="24">
      <c r="A77" s="6"/>
      <c r="B77" s="5">
        <f aca="true" t="shared" si="8" ref="B77:B140">+B76+1</f>
        <v>31</v>
      </c>
      <c r="C77" s="158">
        <v>37673</v>
      </c>
      <c r="D77" s="9">
        <v>0.7</v>
      </c>
      <c r="E77" s="9">
        <v>9.283</v>
      </c>
      <c r="F77" s="51">
        <f t="shared" si="6"/>
        <v>0.8020512</v>
      </c>
      <c r="G77" s="9">
        <f t="shared" si="5"/>
        <v>73.28333333333335</v>
      </c>
      <c r="H77" s="51">
        <f t="shared" si="7"/>
        <v>58.776985440000004</v>
      </c>
      <c r="I77" s="73" t="s">
        <v>104</v>
      </c>
      <c r="J77" s="9">
        <v>66.67</v>
      </c>
      <c r="K77" s="9">
        <v>59</v>
      </c>
      <c r="L77" s="9">
        <v>94.18</v>
      </c>
      <c r="M77" s="9"/>
      <c r="N77" s="8"/>
    </row>
    <row r="78" spans="1:14" ht="24">
      <c r="A78" s="6"/>
      <c r="B78" s="5">
        <f t="shared" si="8"/>
        <v>32</v>
      </c>
      <c r="C78" s="158">
        <v>37680</v>
      </c>
      <c r="D78" s="9">
        <v>0.69</v>
      </c>
      <c r="E78" s="9">
        <v>9.533</v>
      </c>
      <c r="F78" s="51">
        <f t="shared" si="6"/>
        <v>0.8236512</v>
      </c>
      <c r="G78" s="9">
        <f t="shared" si="5"/>
        <v>148.8</v>
      </c>
      <c r="H78" s="51">
        <f t="shared" si="7"/>
        <v>122.55929856000002</v>
      </c>
      <c r="I78" s="76" t="s">
        <v>95</v>
      </c>
      <c r="J78" s="9">
        <v>146.9</v>
      </c>
      <c r="K78" s="9">
        <v>138.2</v>
      </c>
      <c r="L78" s="9">
        <v>161.3</v>
      </c>
      <c r="M78" s="9"/>
      <c r="N78" s="8"/>
    </row>
    <row r="79" spans="1:14" ht="24">
      <c r="A79" s="6"/>
      <c r="B79" s="5">
        <f t="shared" si="8"/>
        <v>33</v>
      </c>
      <c r="C79" s="158">
        <v>37686</v>
      </c>
      <c r="D79" s="9">
        <v>0.64</v>
      </c>
      <c r="E79" s="9">
        <v>9.484</v>
      </c>
      <c r="F79" s="51">
        <f t="shared" si="6"/>
        <v>0.8194176000000001</v>
      </c>
      <c r="G79" s="9">
        <f t="shared" si="5"/>
        <v>65.10000000000001</v>
      </c>
      <c r="H79" s="51">
        <f t="shared" si="7"/>
        <v>53.34408576000001</v>
      </c>
      <c r="I79" s="5" t="s">
        <v>96</v>
      </c>
      <c r="J79" s="9">
        <v>61.64</v>
      </c>
      <c r="K79" s="9">
        <v>73.55</v>
      </c>
      <c r="L79" s="9">
        <v>60.11</v>
      </c>
      <c r="M79" s="9"/>
      <c r="N79" s="8"/>
    </row>
    <row r="80" spans="1:14" ht="24">
      <c r="A80" s="6"/>
      <c r="B80" s="5">
        <f t="shared" si="8"/>
        <v>34</v>
      </c>
      <c r="C80" s="158">
        <v>37701</v>
      </c>
      <c r="D80" s="9">
        <v>0.62</v>
      </c>
      <c r="E80" s="9">
        <v>8.515</v>
      </c>
      <c r="F80" s="51">
        <f t="shared" si="6"/>
        <v>0.7356960000000001</v>
      </c>
      <c r="G80" s="9">
        <f t="shared" si="5"/>
        <v>72.72666666666667</v>
      </c>
      <c r="H80" s="51">
        <f t="shared" si="7"/>
        <v>53.50471776000001</v>
      </c>
      <c r="I80" s="5" t="s">
        <v>97</v>
      </c>
      <c r="J80" s="9">
        <v>74.41</v>
      </c>
      <c r="K80" s="9">
        <v>89.5</v>
      </c>
      <c r="L80" s="9">
        <v>54.27</v>
      </c>
      <c r="M80" s="9"/>
      <c r="N80" s="8"/>
    </row>
    <row r="81" spans="1:14" ht="24.75" thickBot="1">
      <c r="A81" s="52"/>
      <c r="B81" s="53">
        <f t="shared" si="8"/>
        <v>35</v>
      </c>
      <c r="C81" s="159">
        <v>37711</v>
      </c>
      <c r="D81" s="54">
        <v>0.97</v>
      </c>
      <c r="E81" s="54">
        <v>23.615</v>
      </c>
      <c r="F81" s="55">
        <f t="shared" si="6"/>
        <v>2.040336</v>
      </c>
      <c r="G81" s="54">
        <f t="shared" si="5"/>
        <v>89.81</v>
      </c>
      <c r="H81" s="55">
        <f t="shared" si="7"/>
        <v>183.24257616</v>
      </c>
      <c r="I81" s="53" t="s">
        <v>98</v>
      </c>
      <c r="J81" s="54">
        <v>103.4</v>
      </c>
      <c r="K81" s="54"/>
      <c r="L81" s="54">
        <v>76.22</v>
      </c>
      <c r="M81" s="9"/>
      <c r="N81" s="8"/>
    </row>
    <row r="82" spans="1:14" ht="24.75" thickTop="1">
      <c r="A82" s="58"/>
      <c r="B82" s="57">
        <v>1</v>
      </c>
      <c r="C82" s="160">
        <v>37722</v>
      </c>
      <c r="D82" s="58">
        <f>337.6+0.84</f>
        <v>338.44</v>
      </c>
      <c r="E82" s="58">
        <v>12.37</v>
      </c>
      <c r="F82" s="59">
        <f t="shared" si="6"/>
        <v>1.068768</v>
      </c>
      <c r="G82" s="58">
        <f t="shared" si="5"/>
        <v>33.82333333333333</v>
      </c>
      <c r="H82" s="59">
        <f t="shared" si="7"/>
        <v>36.14929632</v>
      </c>
      <c r="I82" s="75" t="s">
        <v>23</v>
      </c>
      <c r="J82" s="58">
        <v>37.44</v>
      </c>
      <c r="K82" s="58">
        <v>24.56</v>
      </c>
      <c r="L82" s="58">
        <v>39.47</v>
      </c>
      <c r="M82" s="9"/>
      <c r="N82" s="8"/>
    </row>
    <row r="83" spans="1:14" ht="24">
      <c r="A83" s="9"/>
      <c r="B83" s="5">
        <f t="shared" si="8"/>
        <v>2</v>
      </c>
      <c r="C83" s="158">
        <v>37733</v>
      </c>
      <c r="D83" s="9">
        <f>337.6+1</f>
        <v>338.6</v>
      </c>
      <c r="E83" s="9">
        <v>11.583</v>
      </c>
      <c r="F83" s="51">
        <f t="shared" si="6"/>
        <v>1.0007712</v>
      </c>
      <c r="G83" s="9">
        <f t="shared" si="5"/>
        <v>54.73</v>
      </c>
      <c r="H83" s="51">
        <f t="shared" si="7"/>
        <v>54.772207775999995</v>
      </c>
      <c r="I83" s="73" t="s">
        <v>24</v>
      </c>
      <c r="J83" s="9">
        <v>53.46</v>
      </c>
      <c r="K83" s="9">
        <v>41.02</v>
      </c>
      <c r="L83" s="9">
        <v>69.71</v>
      </c>
      <c r="M83" s="9"/>
      <c r="N83" s="8"/>
    </row>
    <row r="84" spans="1:14" ht="24">
      <c r="A84" s="9"/>
      <c r="B84" s="5">
        <f t="shared" si="8"/>
        <v>3</v>
      </c>
      <c r="C84" s="158">
        <v>37740</v>
      </c>
      <c r="D84" s="9">
        <f>337.6+0.88</f>
        <v>338.48</v>
      </c>
      <c r="E84" s="9">
        <v>14.702</v>
      </c>
      <c r="F84" s="51">
        <f t="shared" si="6"/>
        <v>1.2702528</v>
      </c>
      <c r="G84" s="9">
        <f t="shared" si="5"/>
        <v>39.48666666666667</v>
      </c>
      <c r="H84" s="51">
        <f t="shared" si="7"/>
        <v>50.158048896000004</v>
      </c>
      <c r="I84" s="73" t="s">
        <v>25</v>
      </c>
      <c r="J84" s="9">
        <v>39.94</v>
      </c>
      <c r="K84" s="9">
        <v>39.28</v>
      </c>
      <c r="L84" s="9">
        <v>39.24</v>
      </c>
      <c r="M84" s="9"/>
      <c r="N84" s="8"/>
    </row>
    <row r="85" spans="1:14" ht="24">
      <c r="A85" s="6"/>
      <c r="B85" s="5">
        <f t="shared" si="8"/>
        <v>4</v>
      </c>
      <c r="C85" s="158">
        <v>37747</v>
      </c>
      <c r="D85" s="9">
        <v>338.6</v>
      </c>
      <c r="E85" s="9">
        <v>20.677</v>
      </c>
      <c r="F85" s="51">
        <f t="shared" si="6"/>
        <v>1.7864928</v>
      </c>
      <c r="G85" s="9">
        <f t="shared" si="5"/>
        <v>15.203333333333333</v>
      </c>
      <c r="H85" s="51">
        <f t="shared" si="7"/>
        <v>27.160645536</v>
      </c>
      <c r="I85" s="73" t="s">
        <v>27</v>
      </c>
      <c r="J85" s="9">
        <v>22.98</v>
      </c>
      <c r="K85" s="9">
        <v>12.45</v>
      </c>
      <c r="L85" s="9">
        <v>10.18</v>
      </c>
      <c r="M85" s="9"/>
      <c r="N85" s="8"/>
    </row>
    <row r="86" spans="1:14" ht="24">
      <c r="A86" s="6"/>
      <c r="B86" s="5">
        <f t="shared" si="8"/>
        <v>5</v>
      </c>
      <c r="C86" s="158">
        <v>37760</v>
      </c>
      <c r="D86" s="9">
        <v>338.5</v>
      </c>
      <c r="E86" s="9">
        <v>15.67</v>
      </c>
      <c r="F86" s="51">
        <f t="shared" si="6"/>
        <v>1.353888</v>
      </c>
      <c r="G86" s="9">
        <f t="shared" si="5"/>
        <v>15.816666666666665</v>
      </c>
      <c r="H86" s="51">
        <f t="shared" si="7"/>
        <v>21.4139952</v>
      </c>
      <c r="I86" s="73" t="s">
        <v>28</v>
      </c>
      <c r="J86" s="9">
        <v>16.9</v>
      </c>
      <c r="K86" s="9">
        <v>22.34</v>
      </c>
      <c r="L86" s="9">
        <v>8.21</v>
      </c>
      <c r="M86" s="9"/>
      <c r="N86" s="8"/>
    </row>
    <row r="87" spans="1:14" ht="24">
      <c r="A87" s="6"/>
      <c r="B87" s="5">
        <f t="shared" si="8"/>
        <v>6</v>
      </c>
      <c r="C87" s="158">
        <v>37767</v>
      </c>
      <c r="D87" s="9">
        <f>337.6+0.88</f>
        <v>338.48</v>
      </c>
      <c r="E87" s="9">
        <v>17.833</v>
      </c>
      <c r="F87" s="51">
        <f t="shared" si="6"/>
        <v>1.5407712</v>
      </c>
      <c r="G87" s="9">
        <f t="shared" si="5"/>
        <v>17.616666666666667</v>
      </c>
      <c r="H87" s="51">
        <f t="shared" si="7"/>
        <v>27.14325264</v>
      </c>
      <c r="I87" s="73" t="s">
        <v>29</v>
      </c>
      <c r="J87" s="9">
        <v>7.77</v>
      </c>
      <c r="K87" s="9">
        <v>22.89</v>
      </c>
      <c r="L87" s="9">
        <v>22.19</v>
      </c>
      <c r="M87" s="9"/>
      <c r="N87" s="8"/>
    </row>
    <row r="88" spans="1:14" ht="24">
      <c r="A88" s="6"/>
      <c r="B88" s="5">
        <f t="shared" si="8"/>
        <v>7</v>
      </c>
      <c r="C88" s="158">
        <v>37775</v>
      </c>
      <c r="D88" s="9">
        <v>338.67</v>
      </c>
      <c r="E88" s="9">
        <v>23.322</v>
      </c>
      <c r="F88" s="51">
        <f t="shared" si="6"/>
        <v>2.0150208</v>
      </c>
      <c r="G88" s="9">
        <f t="shared" si="5"/>
        <v>34.99666666666667</v>
      </c>
      <c r="H88" s="51">
        <f t="shared" si="7"/>
        <v>70.519011264</v>
      </c>
      <c r="I88" s="73" t="s">
        <v>30</v>
      </c>
      <c r="J88" s="9">
        <v>77.59</v>
      </c>
      <c r="K88" s="9">
        <v>13.62</v>
      </c>
      <c r="L88" s="9">
        <v>13.78</v>
      </c>
      <c r="M88" s="9"/>
      <c r="N88" s="8"/>
    </row>
    <row r="89" spans="1:14" ht="24">
      <c r="A89" s="9"/>
      <c r="B89" s="5">
        <f t="shared" si="8"/>
        <v>8</v>
      </c>
      <c r="C89" s="158">
        <v>37789</v>
      </c>
      <c r="D89" s="9">
        <v>338.54</v>
      </c>
      <c r="E89" s="9">
        <v>21.163</v>
      </c>
      <c r="F89" s="51">
        <f t="shared" si="6"/>
        <v>1.8284832000000002</v>
      </c>
      <c r="G89" s="9">
        <f t="shared" si="5"/>
        <v>39.78</v>
      </c>
      <c r="H89" s="51">
        <f t="shared" si="7"/>
        <v>72.73706169600001</v>
      </c>
      <c r="I89" s="73" t="s">
        <v>31</v>
      </c>
      <c r="J89" s="9">
        <v>42.85</v>
      </c>
      <c r="K89" s="9">
        <v>33.71</v>
      </c>
      <c r="L89" s="9">
        <v>42.78</v>
      </c>
      <c r="M89" s="9"/>
      <c r="N89" s="8"/>
    </row>
    <row r="90" spans="1:14" ht="24">
      <c r="A90" s="6"/>
      <c r="B90" s="5">
        <f t="shared" si="8"/>
        <v>9</v>
      </c>
      <c r="C90" s="158">
        <v>37798</v>
      </c>
      <c r="D90" s="9">
        <v>338.47</v>
      </c>
      <c r="E90" s="9">
        <v>14.704</v>
      </c>
      <c r="F90" s="51">
        <f t="shared" si="6"/>
        <v>1.2704256</v>
      </c>
      <c r="G90" s="9">
        <f t="shared" si="5"/>
        <v>27.356666666666666</v>
      </c>
      <c r="H90" s="51">
        <f t="shared" si="7"/>
        <v>34.754609664</v>
      </c>
      <c r="I90" s="73" t="s">
        <v>32</v>
      </c>
      <c r="J90" s="9">
        <v>26.08</v>
      </c>
      <c r="K90" s="9">
        <v>31.65</v>
      </c>
      <c r="L90" s="9">
        <v>24.34</v>
      </c>
      <c r="M90" s="9"/>
      <c r="N90" s="8"/>
    </row>
    <row r="91" spans="1:14" ht="24">
      <c r="A91" s="6"/>
      <c r="B91" s="5">
        <f t="shared" si="8"/>
        <v>10</v>
      </c>
      <c r="C91" s="158">
        <v>37803</v>
      </c>
      <c r="D91" s="9">
        <v>338.24</v>
      </c>
      <c r="E91" s="9">
        <v>7.875</v>
      </c>
      <c r="F91" s="51">
        <f t="shared" si="6"/>
        <v>0.6804</v>
      </c>
      <c r="G91" s="9">
        <f t="shared" si="5"/>
        <v>137</v>
      </c>
      <c r="H91" s="51">
        <f t="shared" si="7"/>
        <v>93.2148</v>
      </c>
      <c r="I91" s="73" t="s">
        <v>33</v>
      </c>
      <c r="J91" s="9">
        <v>143.4</v>
      </c>
      <c r="K91" s="9">
        <v>125.1</v>
      </c>
      <c r="L91" s="9">
        <v>142.5</v>
      </c>
      <c r="M91" s="9"/>
      <c r="N91" s="8"/>
    </row>
    <row r="92" spans="1:14" ht="24">
      <c r="A92" s="6"/>
      <c r="B92" s="5">
        <f t="shared" si="8"/>
        <v>11</v>
      </c>
      <c r="C92" s="158">
        <v>37821</v>
      </c>
      <c r="D92" s="9">
        <v>338.25</v>
      </c>
      <c r="E92" s="9">
        <v>9.312</v>
      </c>
      <c r="F92" s="51">
        <f t="shared" si="6"/>
        <v>0.8045568</v>
      </c>
      <c r="G92" s="9">
        <f t="shared" si="5"/>
        <v>56.27666666666667</v>
      </c>
      <c r="H92" s="51">
        <f t="shared" si="7"/>
        <v>45.277774848</v>
      </c>
      <c r="I92" s="73" t="s">
        <v>34</v>
      </c>
      <c r="J92" s="9">
        <v>61.32</v>
      </c>
      <c r="K92" s="9">
        <v>64.05</v>
      </c>
      <c r="L92" s="9">
        <v>43.46</v>
      </c>
      <c r="M92" s="9"/>
      <c r="N92" s="8"/>
    </row>
    <row r="93" spans="1:14" ht="24">
      <c r="A93" s="6"/>
      <c r="B93" s="5">
        <f t="shared" si="8"/>
        <v>12</v>
      </c>
      <c r="C93" s="158">
        <v>37828</v>
      </c>
      <c r="D93" s="9">
        <v>338.62</v>
      </c>
      <c r="E93" s="9">
        <v>22.337</v>
      </c>
      <c r="F93" s="51">
        <f t="shared" si="6"/>
        <v>1.9299168</v>
      </c>
      <c r="G93" s="9">
        <f t="shared" si="5"/>
        <v>92.03666666666668</v>
      </c>
      <c r="H93" s="51">
        <f t="shared" si="7"/>
        <v>177.62310921600002</v>
      </c>
      <c r="I93" s="73" t="s">
        <v>35</v>
      </c>
      <c r="J93" s="9">
        <v>78.29</v>
      </c>
      <c r="K93" s="9">
        <v>106.3</v>
      </c>
      <c r="L93" s="9">
        <v>91.52</v>
      </c>
      <c r="M93" s="9"/>
      <c r="N93" s="8"/>
    </row>
    <row r="94" spans="1:14" ht="24">
      <c r="A94" s="6"/>
      <c r="B94" s="5">
        <f t="shared" si="8"/>
        <v>13</v>
      </c>
      <c r="C94" s="158">
        <v>37835</v>
      </c>
      <c r="D94" s="9">
        <v>338.3</v>
      </c>
      <c r="E94" s="9">
        <v>12.629</v>
      </c>
      <c r="F94" s="51">
        <f t="shared" si="6"/>
        <v>1.0911456</v>
      </c>
      <c r="G94" s="9">
        <f t="shared" si="5"/>
        <v>129.83333333333331</v>
      </c>
      <c r="H94" s="51">
        <f t="shared" si="7"/>
        <v>141.66707039999997</v>
      </c>
      <c r="I94" s="73" t="s">
        <v>36</v>
      </c>
      <c r="J94" s="9">
        <v>154.7</v>
      </c>
      <c r="K94" s="9">
        <v>121.6</v>
      </c>
      <c r="L94" s="9">
        <v>113.2</v>
      </c>
      <c r="M94" s="9"/>
      <c r="N94" s="8"/>
    </row>
    <row r="95" spans="1:14" ht="24">
      <c r="A95" s="6"/>
      <c r="B95" s="5">
        <f t="shared" si="8"/>
        <v>14</v>
      </c>
      <c r="C95" s="158">
        <v>37847</v>
      </c>
      <c r="D95" s="9">
        <v>338.57</v>
      </c>
      <c r="E95" s="9">
        <v>20.292</v>
      </c>
      <c r="F95" s="51">
        <f t="shared" si="6"/>
        <v>1.7532288000000003</v>
      </c>
      <c r="G95" s="9">
        <f t="shared" si="5"/>
        <v>135.79999999999998</v>
      </c>
      <c r="H95" s="51">
        <f t="shared" si="7"/>
        <v>238.08847104</v>
      </c>
      <c r="I95" s="73" t="s">
        <v>37</v>
      </c>
      <c r="J95" s="9">
        <v>140.7</v>
      </c>
      <c r="K95" s="9">
        <v>136.2</v>
      </c>
      <c r="L95" s="9">
        <v>130.5</v>
      </c>
      <c r="M95" s="9"/>
      <c r="N95" s="8"/>
    </row>
    <row r="96" spans="1:14" ht="24">
      <c r="A96" s="6"/>
      <c r="B96" s="5">
        <f t="shared" si="8"/>
        <v>15</v>
      </c>
      <c r="C96" s="158">
        <v>37852</v>
      </c>
      <c r="D96" s="9">
        <v>339.49</v>
      </c>
      <c r="E96" s="9">
        <v>67.06</v>
      </c>
      <c r="F96" s="51">
        <f t="shared" si="6"/>
        <v>5.793984000000001</v>
      </c>
      <c r="G96" s="9">
        <f t="shared" si="5"/>
        <v>206.6</v>
      </c>
      <c r="H96" s="51">
        <f t="shared" si="7"/>
        <v>1197.0370944000001</v>
      </c>
      <c r="I96" s="73" t="s">
        <v>82</v>
      </c>
      <c r="J96" s="9">
        <v>170.4</v>
      </c>
      <c r="K96" s="9">
        <v>239.7</v>
      </c>
      <c r="L96" s="9">
        <v>209.7</v>
      </c>
      <c r="M96" s="9"/>
      <c r="N96" s="8"/>
    </row>
    <row r="97" spans="1:14" ht="24">
      <c r="A97" s="6"/>
      <c r="B97" s="5">
        <f t="shared" si="8"/>
        <v>16</v>
      </c>
      <c r="C97" s="158">
        <v>37876</v>
      </c>
      <c r="D97" s="9">
        <v>341.54</v>
      </c>
      <c r="E97" s="9">
        <v>229.876</v>
      </c>
      <c r="F97" s="51">
        <f t="shared" si="6"/>
        <v>19.8612864</v>
      </c>
      <c r="G97" s="9">
        <f t="shared" si="5"/>
        <v>247.9</v>
      </c>
      <c r="H97" s="51">
        <f t="shared" si="7"/>
        <v>4923.612898560001</v>
      </c>
      <c r="I97" s="73" t="s">
        <v>99</v>
      </c>
      <c r="J97" s="9">
        <v>222.2</v>
      </c>
      <c r="K97" s="9">
        <v>265.5</v>
      </c>
      <c r="L97" s="9">
        <v>256</v>
      </c>
      <c r="M97" s="9"/>
      <c r="N97" s="8"/>
    </row>
    <row r="98" spans="1:14" ht="24">
      <c r="A98" s="6"/>
      <c r="B98" s="5">
        <f t="shared" si="8"/>
        <v>17</v>
      </c>
      <c r="C98" s="158">
        <v>37880</v>
      </c>
      <c r="D98" s="9">
        <v>340.46</v>
      </c>
      <c r="E98" s="9">
        <v>140.807</v>
      </c>
      <c r="F98" s="51">
        <f t="shared" si="6"/>
        <v>12.1657248</v>
      </c>
      <c r="G98" s="9">
        <f t="shared" si="5"/>
        <v>266.46666666666664</v>
      </c>
      <c r="H98" s="51">
        <f t="shared" si="7"/>
        <v>3241.7601350399996</v>
      </c>
      <c r="I98" s="73" t="s">
        <v>100</v>
      </c>
      <c r="J98" s="9">
        <v>269.9</v>
      </c>
      <c r="K98" s="9">
        <v>279.5</v>
      </c>
      <c r="L98" s="9">
        <v>250</v>
      </c>
      <c r="M98" s="9"/>
      <c r="N98" s="8"/>
    </row>
    <row r="99" spans="1:14" ht="24">
      <c r="A99" s="6"/>
      <c r="B99" s="5">
        <f t="shared" si="8"/>
        <v>18</v>
      </c>
      <c r="C99" s="158">
        <v>37890</v>
      </c>
      <c r="D99" s="9">
        <v>338.95</v>
      </c>
      <c r="E99" s="9">
        <v>31.717</v>
      </c>
      <c r="F99" s="51">
        <f t="shared" si="6"/>
        <v>2.7403488</v>
      </c>
      <c r="G99" s="9">
        <f t="shared" si="5"/>
        <v>149.5</v>
      </c>
      <c r="H99" s="51">
        <f t="shared" si="7"/>
        <v>409.6821456</v>
      </c>
      <c r="I99" s="73" t="s">
        <v>101</v>
      </c>
      <c r="J99" s="9">
        <v>134.7</v>
      </c>
      <c r="K99" s="9">
        <v>150.5</v>
      </c>
      <c r="L99" s="9">
        <v>163.3</v>
      </c>
      <c r="M99" s="9"/>
      <c r="N99" s="8"/>
    </row>
    <row r="100" spans="1:14" ht="24">
      <c r="A100" s="6"/>
      <c r="B100" s="5">
        <f t="shared" si="8"/>
        <v>19</v>
      </c>
      <c r="C100" s="158">
        <v>37896</v>
      </c>
      <c r="D100" s="9">
        <v>338.85</v>
      </c>
      <c r="E100" s="9">
        <v>32.138</v>
      </c>
      <c r="F100" s="51">
        <f t="shared" si="6"/>
        <v>2.7767232</v>
      </c>
      <c r="G100" s="9">
        <f t="shared" si="5"/>
        <v>118.30333333333333</v>
      </c>
      <c r="H100" s="51">
        <f t="shared" si="7"/>
        <v>328.495610304</v>
      </c>
      <c r="I100" s="73" t="s">
        <v>83</v>
      </c>
      <c r="J100" s="9">
        <v>138.2</v>
      </c>
      <c r="K100" s="9">
        <v>121.1</v>
      </c>
      <c r="L100" s="9">
        <v>95.61</v>
      </c>
      <c r="M100" s="9"/>
      <c r="N100" s="8"/>
    </row>
    <row r="101" spans="1:14" ht="24">
      <c r="A101" s="6"/>
      <c r="B101" s="5">
        <f t="shared" si="8"/>
        <v>20</v>
      </c>
      <c r="C101" s="158">
        <v>37910</v>
      </c>
      <c r="D101" s="9">
        <v>338.56</v>
      </c>
      <c r="E101" s="9">
        <v>18.442</v>
      </c>
      <c r="F101" s="51">
        <f t="shared" si="6"/>
        <v>1.5933888</v>
      </c>
      <c r="G101" s="9">
        <f t="shared" si="5"/>
        <v>76.7</v>
      </c>
      <c r="H101" s="51">
        <f t="shared" si="7"/>
        <v>122.21292096</v>
      </c>
      <c r="I101" s="73" t="s">
        <v>102</v>
      </c>
      <c r="J101" s="9">
        <v>89.44</v>
      </c>
      <c r="K101" s="9">
        <v>79.34</v>
      </c>
      <c r="L101" s="9">
        <v>61.32</v>
      </c>
      <c r="M101" s="9"/>
      <c r="N101" s="8"/>
    </row>
    <row r="102" spans="1:14" ht="24">
      <c r="A102" s="6"/>
      <c r="B102" s="5">
        <f t="shared" si="8"/>
        <v>21</v>
      </c>
      <c r="C102" s="158">
        <v>37925</v>
      </c>
      <c r="D102" s="9">
        <v>338.78</v>
      </c>
      <c r="E102" s="9">
        <v>30.445</v>
      </c>
      <c r="F102" s="51">
        <f t="shared" si="6"/>
        <v>2.6304480000000003</v>
      </c>
      <c r="G102" s="9">
        <f t="shared" si="5"/>
        <v>357.3</v>
      </c>
      <c r="H102" s="51">
        <f t="shared" si="7"/>
        <v>939.8590704000002</v>
      </c>
      <c r="I102" s="73" t="s">
        <v>85</v>
      </c>
      <c r="J102" s="9">
        <v>408.3</v>
      </c>
      <c r="K102" s="9">
        <v>341</v>
      </c>
      <c r="L102" s="9">
        <v>322.6</v>
      </c>
      <c r="M102" s="9"/>
      <c r="N102" s="8"/>
    </row>
    <row r="103" spans="1:14" ht="24">
      <c r="A103" s="6"/>
      <c r="B103" s="5">
        <f t="shared" si="8"/>
        <v>22</v>
      </c>
      <c r="C103" s="158">
        <v>37929</v>
      </c>
      <c r="D103" s="9">
        <v>338.48</v>
      </c>
      <c r="E103" s="9">
        <v>13.302</v>
      </c>
      <c r="F103" s="51">
        <f t="shared" si="6"/>
        <v>1.1492928</v>
      </c>
      <c r="G103" s="9">
        <f t="shared" si="5"/>
        <v>86.48666666666668</v>
      </c>
      <c r="H103" s="51">
        <f t="shared" si="7"/>
        <v>99.39850329600002</v>
      </c>
      <c r="I103" s="73" t="s">
        <v>86</v>
      </c>
      <c r="J103" s="9">
        <v>80.02</v>
      </c>
      <c r="K103" s="9">
        <v>64.54</v>
      </c>
      <c r="L103" s="9">
        <v>114.9</v>
      </c>
      <c r="M103" s="9"/>
      <c r="N103" s="8"/>
    </row>
    <row r="104" spans="1:14" ht="24">
      <c r="A104" s="6"/>
      <c r="B104" s="5">
        <f t="shared" si="8"/>
        <v>23</v>
      </c>
      <c r="C104" s="158">
        <v>37942</v>
      </c>
      <c r="D104" s="9">
        <v>338.23</v>
      </c>
      <c r="E104" s="9">
        <v>9.634</v>
      </c>
      <c r="F104" s="51">
        <f t="shared" si="6"/>
        <v>0.8323776</v>
      </c>
      <c r="G104" s="9">
        <f t="shared" si="5"/>
        <v>60.24</v>
      </c>
      <c r="H104" s="51">
        <f t="shared" si="7"/>
        <v>50.142426624</v>
      </c>
      <c r="I104" s="73" t="s">
        <v>87</v>
      </c>
      <c r="J104" s="9">
        <v>5.64</v>
      </c>
      <c r="K104" s="9">
        <v>77.91</v>
      </c>
      <c r="L104" s="9">
        <v>97.17</v>
      </c>
      <c r="M104" s="9"/>
      <c r="N104" s="8"/>
    </row>
    <row r="105" spans="1:14" ht="24">
      <c r="A105" s="6"/>
      <c r="B105" s="5">
        <f t="shared" si="8"/>
        <v>24</v>
      </c>
      <c r="C105" s="158">
        <v>37953</v>
      </c>
      <c r="D105" s="9">
        <v>338.18</v>
      </c>
      <c r="E105" s="9">
        <v>7.663</v>
      </c>
      <c r="F105" s="51">
        <f t="shared" si="6"/>
        <v>0.6620832000000001</v>
      </c>
      <c r="G105" s="9">
        <f t="shared" si="5"/>
        <v>39.71333333333333</v>
      </c>
      <c r="H105" s="51">
        <f t="shared" si="7"/>
        <v>26.293530816</v>
      </c>
      <c r="I105" s="73" t="s">
        <v>88</v>
      </c>
      <c r="J105" s="9">
        <v>79.5</v>
      </c>
      <c r="K105" s="9">
        <v>15.15</v>
      </c>
      <c r="L105" s="9">
        <v>24.49</v>
      </c>
      <c r="M105" s="9"/>
      <c r="N105" s="8"/>
    </row>
    <row r="106" spans="1:14" ht="24">
      <c r="A106" s="6"/>
      <c r="B106" s="5">
        <f t="shared" si="8"/>
        <v>25</v>
      </c>
      <c r="C106" s="158">
        <v>37956</v>
      </c>
      <c r="D106" s="9">
        <v>338.13</v>
      </c>
      <c r="E106" s="9">
        <v>6.514</v>
      </c>
      <c r="F106" s="51">
        <f t="shared" si="6"/>
        <v>0.5628096</v>
      </c>
      <c r="G106" s="9">
        <f t="shared" si="5"/>
        <v>92.50333333333333</v>
      </c>
      <c r="H106" s="51">
        <f t="shared" si="7"/>
        <v>52.061764032</v>
      </c>
      <c r="I106" s="73" t="s">
        <v>89</v>
      </c>
      <c r="J106" s="9">
        <v>89</v>
      </c>
      <c r="K106" s="9">
        <v>96.8</v>
      </c>
      <c r="L106" s="9">
        <v>91.71</v>
      </c>
      <c r="M106" s="9"/>
      <c r="N106" s="8"/>
    </row>
    <row r="107" spans="1:14" ht="24">
      <c r="A107" s="6"/>
      <c r="B107" s="5">
        <f t="shared" si="8"/>
        <v>26</v>
      </c>
      <c r="C107" s="158">
        <v>37973</v>
      </c>
      <c r="D107" s="9">
        <v>338.09</v>
      </c>
      <c r="E107" s="9">
        <v>5.785</v>
      </c>
      <c r="F107" s="51">
        <f t="shared" si="6"/>
        <v>0.49982400000000005</v>
      </c>
      <c r="G107" s="9">
        <f t="shared" si="5"/>
        <v>84.18333333333334</v>
      </c>
      <c r="H107" s="51">
        <f t="shared" si="7"/>
        <v>42.076850400000005</v>
      </c>
      <c r="I107" s="73" t="s">
        <v>90</v>
      </c>
      <c r="J107" s="9">
        <v>84.89</v>
      </c>
      <c r="K107" s="9">
        <v>83.59</v>
      </c>
      <c r="L107" s="9">
        <v>84.07</v>
      </c>
      <c r="M107" s="9"/>
      <c r="N107" s="8"/>
    </row>
    <row r="108" spans="1:14" ht="24">
      <c r="A108" s="6"/>
      <c r="B108" s="5">
        <f t="shared" si="8"/>
        <v>27</v>
      </c>
      <c r="C108" s="158">
        <v>37984</v>
      </c>
      <c r="D108" s="9">
        <v>338.05</v>
      </c>
      <c r="E108" s="9">
        <v>5.361</v>
      </c>
      <c r="F108" s="51">
        <f t="shared" si="6"/>
        <v>0.4631904</v>
      </c>
      <c r="G108" s="9">
        <f t="shared" si="5"/>
        <v>78.43666666666667</v>
      </c>
      <c r="H108" s="51">
        <f t="shared" si="7"/>
        <v>36.331111008</v>
      </c>
      <c r="I108" s="73" t="s">
        <v>91</v>
      </c>
      <c r="J108" s="9">
        <v>84.62</v>
      </c>
      <c r="K108" s="9">
        <v>84.31</v>
      </c>
      <c r="L108" s="9">
        <v>66.38</v>
      </c>
      <c r="M108" s="9"/>
      <c r="N108" s="8"/>
    </row>
    <row r="109" spans="1:14" ht="24">
      <c r="A109" s="6"/>
      <c r="B109" s="5">
        <f t="shared" si="8"/>
        <v>28</v>
      </c>
      <c r="C109" s="158">
        <v>38006</v>
      </c>
      <c r="D109" s="9">
        <v>338.27</v>
      </c>
      <c r="E109" s="9">
        <v>9.826</v>
      </c>
      <c r="F109" s="51">
        <f t="shared" si="6"/>
        <v>0.8489664000000001</v>
      </c>
      <c r="G109" s="9">
        <f t="shared" si="5"/>
        <v>57.64333333333334</v>
      </c>
      <c r="H109" s="51">
        <f t="shared" si="7"/>
        <v>48.937253184000014</v>
      </c>
      <c r="I109" s="73" t="s">
        <v>52</v>
      </c>
      <c r="J109" s="9">
        <v>71.8</v>
      </c>
      <c r="K109" s="9">
        <v>51.2</v>
      </c>
      <c r="L109" s="9">
        <v>49.93</v>
      </c>
      <c r="M109" s="9"/>
      <c r="N109" s="8"/>
    </row>
    <row r="110" spans="1:14" ht="24.75" thickBot="1">
      <c r="A110" s="6"/>
      <c r="B110" s="53">
        <f t="shared" si="8"/>
        <v>29</v>
      </c>
      <c r="C110" s="159">
        <v>38042</v>
      </c>
      <c r="D110" s="54">
        <v>338.3</v>
      </c>
      <c r="E110" s="54">
        <v>9.155</v>
      </c>
      <c r="F110" s="55">
        <f t="shared" si="6"/>
        <v>0.790992</v>
      </c>
      <c r="G110" s="54">
        <f t="shared" si="5"/>
        <v>63.71666666666666</v>
      </c>
      <c r="H110" s="55">
        <f t="shared" si="7"/>
        <v>50.3993736</v>
      </c>
      <c r="I110" s="74" t="s">
        <v>94</v>
      </c>
      <c r="J110" s="54">
        <v>60.1</v>
      </c>
      <c r="K110" s="54">
        <v>49.16</v>
      </c>
      <c r="L110" s="54">
        <v>81.89</v>
      </c>
      <c r="M110" s="9"/>
      <c r="N110" s="8"/>
    </row>
    <row r="111" spans="1:14" ht="24.75" thickTop="1">
      <c r="A111" s="6"/>
      <c r="B111" s="5">
        <v>1</v>
      </c>
      <c r="C111" s="158">
        <v>38098</v>
      </c>
      <c r="D111" s="9">
        <v>337.85</v>
      </c>
      <c r="E111" s="9">
        <v>2.275</v>
      </c>
      <c r="F111" s="64">
        <f t="shared" si="6"/>
        <v>0.19656</v>
      </c>
      <c r="G111" s="9">
        <v>0.001</v>
      </c>
      <c r="H111" s="51">
        <v>0.001</v>
      </c>
      <c r="I111" s="73" t="s">
        <v>105</v>
      </c>
      <c r="J111" s="9">
        <v>0.001</v>
      </c>
      <c r="K111" s="9">
        <v>0.001</v>
      </c>
      <c r="L111" s="9">
        <v>0.001</v>
      </c>
      <c r="M111" s="9"/>
      <c r="N111" s="8"/>
    </row>
    <row r="112" spans="1:14" ht="24">
      <c r="A112" s="6"/>
      <c r="B112" s="5">
        <v>2</v>
      </c>
      <c r="C112" s="158">
        <v>38132</v>
      </c>
      <c r="D112" s="9">
        <v>338.23</v>
      </c>
      <c r="E112" s="9">
        <v>8.939</v>
      </c>
      <c r="F112" s="64">
        <f t="shared" si="6"/>
        <v>0.7723296000000001</v>
      </c>
      <c r="G112" s="9">
        <v>0.001</v>
      </c>
      <c r="H112" s="51">
        <v>0.001</v>
      </c>
      <c r="I112" s="73" t="s">
        <v>25</v>
      </c>
      <c r="J112" s="9">
        <v>0.001</v>
      </c>
      <c r="K112" s="9">
        <v>0.001</v>
      </c>
      <c r="L112" s="9">
        <v>0.001</v>
      </c>
      <c r="M112" s="9"/>
      <c r="N112" s="8"/>
    </row>
    <row r="113" spans="1:14" ht="24">
      <c r="A113" s="6"/>
      <c r="B113" s="5">
        <v>3</v>
      </c>
      <c r="C113" s="158">
        <v>38142</v>
      </c>
      <c r="D113" s="9">
        <v>338.77</v>
      </c>
      <c r="E113" s="9">
        <v>25.399</v>
      </c>
      <c r="F113" s="64">
        <f t="shared" si="6"/>
        <v>2.1944736000000002</v>
      </c>
      <c r="G113" s="9">
        <v>47.533</v>
      </c>
      <c r="H113" s="51">
        <v>104.311</v>
      </c>
      <c r="I113" s="5" t="s">
        <v>27</v>
      </c>
      <c r="J113" s="9">
        <v>51.91</v>
      </c>
      <c r="K113" s="9">
        <v>45.24</v>
      </c>
      <c r="L113" s="9">
        <v>45.45</v>
      </c>
      <c r="M113" s="9"/>
      <c r="N113" s="8"/>
    </row>
    <row r="114" spans="1:14" ht="24">
      <c r="A114" s="6"/>
      <c r="B114" s="5">
        <v>4</v>
      </c>
      <c r="C114" s="158">
        <v>38154</v>
      </c>
      <c r="D114" s="9">
        <v>339.77</v>
      </c>
      <c r="E114" s="9">
        <v>45.29</v>
      </c>
      <c r="F114" s="64">
        <f t="shared" si="6"/>
        <v>3.913056</v>
      </c>
      <c r="G114" s="9">
        <v>322.367</v>
      </c>
      <c r="H114" s="51">
        <v>1261.439</v>
      </c>
      <c r="I114" s="5" t="s">
        <v>28</v>
      </c>
      <c r="J114" s="9">
        <v>315.8</v>
      </c>
      <c r="K114" s="9">
        <v>325.9</v>
      </c>
      <c r="L114" s="9">
        <v>325.4</v>
      </c>
      <c r="M114" s="9"/>
      <c r="N114" s="8"/>
    </row>
    <row r="115" spans="1:14" ht="24">
      <c r="A115" s="6"/>
      <c r="B115" s="5">
        <v>5</v>
      </c>
      <c r="C115" s="158">
        <v>38160</v>
      </c>
      <c r="D115" s="9">
        <v>338.68</v>
      </c>
      <c r="E115" s="9">
        <v>23.899</v>
      </c>
      <c r="F115" s="64">
        <f t="shared" si="6"/>
        <v>2.0648736000000003</v>
      </c>
      <c r="G115" s="9">
        <v>44.143</v>
      </c>
      <c r="H115" s="51">
        <v>91.15</v>
      </c>
      <c r="I115" s="5" t="s">
        <v>29</v>
      </c>
      <c r="J115" s="9">
        <v>42.86</v>
      </c>
      <c r="K115" s="9">
        <v>40.46</v>
      </c>
      <c r="L115" s="9">
        <v>49.11</v>
      </c>
      <c r="M115" s="9"/>
      <c r="N115" s="8"/>
    </row>
    <row r="116" spans="1:14" ht="24">
      <c r="A116" s="6"/>
      <c r="B116" s="5">
        <v>6</v>
      </c>
      <c r="C116" s="158">
        <v>38175</v>
      </c>
      <c r="D116" s="9">
        <v>338.72</v>
      </c>
      <c r="E116" s="9">
        <v>29.482</v>
      </c>
      <c r="F116" s="64">
        <f t="shared" si="6"/>
        <v>2.5472448</v>
      </c>
      <c r="G116" s="9">
        <v>39.943</v>
      </c>
      <c r="H116" s="51">
        <v>101.745</v>
      </c>
      <c r="I116" s="5" t="s">
        <v>30</v>
      </c>
      <c r="J116" s="9">
        <v>49.67</v>
      </c>
      <c r="K116" s="9">
        <v>34.4</v>
      </c>
      <c r="L116" s="9">
        <v>35.76</v>
      </c>
      <c r="M116" s="9"/>
      <c r="N116" s="8"/>
    </row>
    <row r="117" spans="1:14" ht="24">
      <c r="A117" s="6"/>
      <c r="B117" s="5">
        <v>7</v>
      </c>
      <c r="C117" s="158">
        <v>38189</v>
      </c>
      <c r="D117" s="9">
        <v>338.71</v>
      </c>
      <c r="E117" s="9">
        <v>28.293</v>
      </c>
      <c r="F117" s="64">
        <f t="shared" si="6"/>
        <v>2.4445152</v>
      </c>
      <c r="G117" s="9">
        <v>39.073</v>
      </c>
      <c r="H117" s="51">
        <v>95.515</v>
      </c>
      <c r="I117" s="5" t="s">
        <v>31</v>
      </c>
      <c r="J117" s="9">
        <v>29.89</v>
      </c>
      <c r="K117" s="9">
        <v>59.13</v>
      </c>
      <c r="L117" s="9">
        <v>28.2</v>
      </c>
      <c r="M117" s="9"/>
      <c r="N117" s="8"/>
    </row>
    <row r="118" spans="1:14" ht="24">
      <c r="A118" s="6"/>
      <c r="B118" s="5">
        <v>8</v>
      </c>
      <c r="C118" s="158">
        <v>38193</v>
      </c>
      <c r="D118" s="9">
        <v>340.79</v>
      </c>
      <c r="E118" s="9">
        <v>85.011</v>
      </c>
      <c r="F118" s="64">
        <f t="shared" si="6"/>
        <v>7.3449504</v>
      </c>
      <c r="G118" s="9">
        <v>99.613</v>
      </c>
      <c r="H118" s="51">
        <v>731.655</v>
      </c>
      <c r="I118" s="5" t="s">
        <v>32</v>
      </c>
      <c r="J118" s="9">
        <v>78.94</v>
      </c>
      <c r="K118" s="9">
        <v>116.5</v>
      </c>
      <c r="L118" s="9">
        <v>103.4</v>
      </c>
      <c r="M118" s="9"/>
      <c r="N118" s="8"/>
    </row>
    <row r="119" spans="1:14" ht="24">
      <c r="A119" s="6"/>
      <c r="B119" s="5">
        <v>9</v>
      </c>
      <c r="C119" s="158">
        <v>38212</v>
      </c>
      <c r="D119" s="9">
        <v>340.2</v>
      </c>
      <c r="E119" s="9">
        <v>67.268</v>
      </c>
      <c r="F119" s="64">
        <f t="shared" si="6"/>
        <v>5.811955200000001</v>
      </c>
      <c r="G119" s="9">
        <v>158.333</v>
      </c>
      <c r="H119" s="51">
        <v>920.226</v>
      </c>
      <c r="I119" s="5" t="s">
        <v>33</v>
      </c>
      <c r="J119" s="9">
        <v>140.7</v>
      </c>
      <c r="K119" s="9">
        <v>125.7</v>
      </c>
      <c r="L119" s="9">
        <v>208.6</v>
      </c>
      <c r="M119" s="9"/>
      <c r="N119" s="8"/>
    </row>
    <row r="120" spans="1:14" ht="24">
      <c r="A120" s="6"/>
      <c r="B120" s="5">
        <v>10</v>
      </c>
      <c r="C120" s="158">
        <v>38219</v>
      </c>
      <c r="D120" s="9">
        <v>340.5</v>
      </c>
      <c r="E120" s="9">
        <v>71.133</v>
      </c>
      <c r="F120" s="64">
        <f t="shared" si="6"/>
        <v>6.1458912</v>
      </c>
      <c r="G120" s="9">
        <v>177.933</v>
      </c>
      <c r="H120" s="51">
        <v>1093.559</v>
      </c>
      <c r="I120" s="5" t="s">
        <v>34</v>
      </c>
      <c r="J120" s="9">
        <v>217.5</v>
      </c>
      <c r="K120" s="9">
        <v>134.9</v>
      </c>
      <c r="L120" s="9">
        <v>181.4</v>
      </c>
      <c r="M120" s="9"/>
      <c r="N120" s="8"/>
    </row>
    <row r="121" spans="1:14" ht="24">
      <c r="A121" s="6"/>
      <c r="B121" s="5">
        <v>11</v>
      </c>
      <c r="C121" s="158">
        <v>38229</v>
      </c>
      <c r="D121" s="9">
        <v>338.98</v>
      </c>
      <c r="E121" s="9">
        <v>33.832</v>
      </c>
      <c r="F121" s="64">
        <f t="shared" si="6"/>
        <v>2.9230848000000003</v>
      </c>
      <c r="G121" s="9">
        <v>137.933</v>
      </c>
      <c r="H121" s="51">
        <v>403.191</v>
      </c>
      <c r="I121" s="5" t="s">
        <v>35</v>
      </c>
      <c r="J121" s="9">
        <v>136.4</v>
      </c>
      <c r="K121" s="9">
        <v>147.5</v>
      </c>
      <c r="L121" s="9">
        <v>129.9</v>
      </c>
      <c r="M121" s="9"/>
      <c r="N121" s="8"/>
    </row>
    <row r="122" spans="1:14" ht="24">
      <c r="A122" s="6"/>
      <c r="B122" s="5">
        <v>12</v>
      </c>
      <c r="C122" s="158">
        <v>38329</v>
      </c>
      <c r="D122" s="9">
        <v>338.56</v>
      </c>
      <c r="E122" s="9">
        <v>11.286</v>
      </c>
      <c r="F122" s="64">
        <f t="shared" si="6"/>
        <v>0.9751104</v>
      </c>
      <c r="G122" s="9">
        <v>43.937</v>
      </c>
      <c r="H122" s="51">
        <v>42.843</v>
      </c>
      <c r="I122" s="5" t="s">
        <v>36</v>
      </c>
      <c r="J122" s="9">
        <v>28.6</v>
      </c>
      <c r="K122" s="9">
        <v>35.7</v>
      </c>
      <c r="L122" s="9">
        <v>67.51</v>
      </c>
      <c r="M122" s="9"/>
      <c r="N122" s="8"/>
    </row>
    <row r="123" spans="1:14" ht="24">
      <c r="A123" s="6"/>
      <c r="B123" s="5">
        <v>13</v>
      </c>
      <c r="C123" s="158">
        <v>38343</v>
      </c>
      <c r="D123" s="9">
        <v>338.49</v>
      </c>
      <c r="E123" s="9">
        <v>8.728</v>
      </c>
      <c r="F123" s="64">
        <f t="shared" si="6"/>
        <v>0.7540992</v>
      </c>
      <c r="G123" s="9">
        <v>65.87</v>
      </c>
      <c r="H123" s="51">
        <v>49.673</v>
      </c>
      <c r="I123" s="5" t="s">
        <v>37</v>
      </c>
      <c r="J123" s="9">
        <v>59.77</v>
      </c>
      <c r="K123" s="9">
        <v>67.24</v>
      </c>
      <c r="L123" s="9">
        <v>70.6</v>
      </c>
      <c r="M123" s="9"/>
      <c r="N123" s="8"/>
    </row>
    <row r="124" spans="1:14" ht="24">
      <c r="A124" s="6"/>
      <c r="B124" s="5">
        <v>14</v>
      </c>
      <c r="C124" s="158">
        <v>38349</v>
      </c>
      <c r="D124" s="9">
        <v>338.52</v>
      </c>
      <c r="E124" s="9">
        <v>10.432</v>
      </c>
      <c r="F124" s="64">
        <f t="shared" si="6"/>
        <v>0.9013248</v>
      </c>
      <c r="G124" s="9">
        <v>91.92</v>
      </c>
      <c r="H124" s="51">
        <v>82.85</v>
      </c>
      <c r="I124" s="5" t="s">
        <v>82</v>
      </c>
      <c r="J124" s="9">
        <v>92.84</v>
      </c>
      <c r="K124" s="9">
        <v>91.6</v>
      </c>
      <c r="L124" s="9">
        <v>91.32</v>
      </c>
      <c r="M124" s="9"/>
      <c r="N124" s="8"/>
    </row>
    <row r="125" spans="1:14" ht="24">
      <c r="A125" s="6"/>
      <c r="B125" s="5">
        <v>15</v>
      </c>
      <c r="C125" s="158">
        <v>38356</v>
      </c>
      <c r="D125" s="9">
        <v>338.49</v>
      </c>
      <c r="E125" s="9">
        <v>8.693</v>
      </c>
      <c r="F125" s="64">
        <f t="shared" si="6"/>
        <v>0.7510752</v>
      </c>
      <c r="G125" s="9">
        <v>50.863</v>
      </c>
      <c r="H125" s="51">
        <v>38.202</v>
      </c>
      <c r="I125" s="5" t="s">
        <v>99</v>
      </c>
      <c r="J125" s="9">
        <v>59.29</v>
      </c>
      <c r="K125" s="9">
        <v>44.18</v>
      </c>
      <c r="L125" s="9">
        <v>49.12</v>
      </c>
      <c r="M125" s="9"/>
      <c r="N125" s="8"/>
    </row>
    <row r="126" spans="1:14" ht="24">
      <c r="A126" s="6"/>
      <c r="B126" s="5">
        <v>16</v>
      </c>
      <c r="C126" s="158">
        <v>38372</v>
      </c>
      <c r="D126" s="9">
        <v>338.6</v>
      </c>
      <c r="E126" s="9">
        <v>12.479</v>
      </c>
      <c r="F126" s="64">
        <f t="shared" si="6"/>
        <v>1.0781856</v>
      </c>
      <c r="G126" s="9">
        <v>61.233</v>
      </c>
      <c r="H126" s="51">
        <v>66.021</v>
      </c>
      <c r="I126" s="5" t="s">
        <v>100</v>
      </c>
      <c r="J126" s="9">
        <v>92.78</v>
      </c>
      <c r="K126" s="9">
        <v>42.68</v>
      </c>
      <c r="L126" s="9">
        <v>48.24</v>
      </c>
      <c r="M126" s="9"/>
      <c r="N126" s="8"/>
    </row>
    <row r="127" spans="1:14" ht="24">
      <c r="A127" s="6"/>
      <c r="B127" s="5">
        <v>17</v>
      </c>
      <c r="C127" s="158">
        <v>38383</v>
      </c>
      <c r="D127" s="9">
        <v>338.55</v>
      </c>
      <c r="E127" s="9">
        <v>10.556</v>
      </c>
      <c r="F127" s="64">
        <f t="shared" si="6"/>
        <v>0.9120384</v>
      </c>
      <c r="G127" s="9">
        <v>35.69</v>
      </c>
      <c r="H127" s="51">
        <v>32.551</v>
      </c>
      <c r="I127" s="5" t="s">
        <v>101</v>
      </c>
      <c r="J127" s="9">
        <v>38.82</v>
      </c>
      <c r="K127" s="9">
        <v>36.16</v>
      </c>
      <c r="L127" s="9">
        <v>32.09</v>
      </c>
      <c r="M127" s="9"/>
      <c r="N127" s="8"/>
    </row>
    <row r="128" spans="1:14" ht="24">
      <c r="A128" s="6"/>
      <c r="B128" s="5">
        <v>18</v>
      </c>
      <c r="C128" s="158">
        <v>38386</v>
      </c>
      <c r="D128" s="9">
        <v>338.82</v>
      </c>
      <c r="E128" s="9">
        <v>24.147</v>
      </c>
      <c r="F128" s="64">
        <f t="shared" si="6"/>
        <v>2.0863008</v>
      </c>
      <c r="G128" s="9">
        <v>19.573</v>
      </c>
      <c r="H128" s="51">
        <v>40.836</v>
      </c>
      <c r="I128" s="5" t="s">
        <v>83</v>
      </c>
      <c r="J128" s="9">
        <v>34.18</v>
      </c>
      <c r="K128" s="9">
        <v>14.5</v>
      </c>
      <c r="L128" s="9">
        <v>10.04</v>
      </c>
      <c r="M128" s="9"/>
      <c r="N128" s="8"/>
    </row>
    <row r="129" spans="1:14" ht="24">
      <c r="A129" s="6"/>
      <c r="B129" s="5">
        <v>19</v>
      </c>
      <c r="C129" s="158">
        <v>38399</v>
      </c>
      <c r="D129" s="9">
        <v>338.67</v>
      </c>
      <c r="E129" s="9">
        <v>14.789</v>
      </c>
      <c r="F129" s="64">
        <f t="shared" si="6"/>
        <v>1.2777696</v>
      </c>
      <c r="G129" s="9">
        <v>18.12</v>
      </c>
      <c r="H129" s="51">
        <v>23.153</v>
      </c>
      <c r="I129" s="5" t="s">
        <v>84</v>
      </c>
      <c r="J129" s="9">
        <v>17.16</v>
      </c>
      <c r="K129" s="9">
        <v>22.24</v>
      </c>
      <c r="L129" s="9">
        <v>14.96</v>
      </c>
      <c r="M129" s="9"/>
      <c r="N129" s="8"/>
    </row>
    <row r="130" spans="1:14" ht="24">
      <c r="A130" s="6"/>
      <c r="B130" s="5">
        <v>20</v>
      </c>
      <c r="C130" s="158">
        <v>38411</v>
      </c>
      <c r="D130" s="9">
        <v>338.76</v>
      </c>
      <c r="E130" s="9">
        <v>13.904</v>
      </c>
      <c r="F130" s="64">
        <f t="shared" si="6"/>
        <v>1.2013056</v>
      </c>
      <c r="G130" s="9">
        <v>30.723</v>
      </c>
      <c r="H130" s="51">
        <v>36.908</v>
      </c>
      <c r="I130" s="5" t="s">
        <v>85</v>
      </c>
      <c r="J130" s="9">
        <v>24.64</v>
      </c>
      <c r="K130" s="9">
        <v>34.55</v>
      </c>
      <c r="L130" s="9">
        <v>32.98</v>
      </c>
      <c r="M130" s="9"/>
      <c r="N130" s="8"/>
    </row>
    <row r="131" spans="1:14" ht="24">
      <c r="A131" s="6"/>
      <c r="B131" s="5">
        <v>21</v>
      </c>
      <c r="C131" s="158">
        <v>38419</v>
      </c>
      <c r="D131" s="9">
        <v>338.73</v>
      </c>
      <c r="E131" s="9">
        <v>19.056</v>
      </c>
      <c r="F131" s="64">
        <f t="shared" si="6"/>
        <v>1.6464384</v>
      </c>
      <c r="G131" s="9">
        <v>33.683</v>
      </c>
      <c r="H131" s="51">
        <v>55.458</v>
      </c>
      <c r="I131" s="5" t="s">
        <v>86</v>
      </c>
      <c r="J131" s="9">
        <v>34.05</v>
      </c>
      <c r="K131" s="9">
        <v>32.93</v>
      </c>
      <c r="L131" s="9">
        <v>34.07</v>
      </c>
      <c r="M131" s="9"/>
      <c r="N131" s="8"/>
    </row>
    <row r="132" spans="1:14" ht="24">
      <c r="A132" s="6"/>
      <c r="B132" s="5">
        <v>22</v>
      </c>
      <c r="C132" s="158">
        <v>38426</v>
      </c>
      <c r="D132" s="9">
        <v>338.73</v>
      </c>
      <c r="E132" s="9">
        <v>17.686</v>
      </c>
      <c r="F132" s="64">
        <f t="shared" si="6"/>
        <v>1.5280704</v>
      </c>
      <c r="G132" s="9">
        <v>32.433</v>
      </c>
      <c r="H132" s="51">
        <v>49.56</v>
      </c>
      <c r="I132" s="5" t="s">
        <v>87</v>
      </c>
      <c r="J132" s="9">
        <v>33.23</v>
      </c>
      <c r="K132" s="9">
        <v>31.39</v>
      </c>
      <c r="L132" s="9">
        <v>32.68</v>
      </c>
      <c r="M132" s="9"/>
      <c r="N132" s="8"/>
    </row>
    <row r="133" spans="1:14" ht="24.75" thickBot="1">
      <c r="A133" s="6"/>
      <c r="B133" s="53">
        <v>23</v>
      </c>
      <c r="C133" s="159">
        <v>38432</v>
      </c>
      <c r="D133" s="54">
        <v>337.77</v>
      </c>
      <c r="E133" s="54">
        <v>20.667</v>
      </c>
      <c r="F133" s="64">
        <f t="shared" si="6"/>
        <v>1.7856288000000002</v>
      </c>
      <c r="G133" s="54">
        <v>42.307</v>
      </c>
      <c r="H133" s="55">
        <v>75.544</v>
      </c>
      <c r="I133" s="53" t="s">
        <v>109</v>
      </c>
      <c r="J133" s="54">
        <v>56.55</v>
      </c>
      <c r="K133" s="54">
        <v>39.07</v>
      </c>
      <c r="L133" s="54">
        <v>31.3</v>
      </c>
      <c r="M133" s="9"/>
      <c r="N133" s="8"/>
    </row>
    <row r="134" spans="1:14" ht="24.75" thickTop="1">
      <c r="A134" s="6"/>
      <c r="B134" s="5">
        <v>1</v>
      </c>
      <c r="C134" s="158">
        <v>38476</v>
      </c>
      <c r="D134" s="9">
        <v>338.8</v>
      </c>
      <c r="E134" s="9">
        <v>19.7</v>
      </c>
      <c r="F134" s="65">
        <f t="shared" si="6"/>
        <v>1.70208</v>
      </c>
      <c r="G134" s="9">
        <f>+AVERAGE(J134:L134)</f>
        <v>69.51333333333334</v>
      </c>
      <c r="H134" s="51">
        <f t="shared" si="7"/>
        <v>118.31725440000001</v>
      </c>
      <c r="I134" s="73" t="s">
        <v>23</v>
      </c>
      <c r="J134" s="9">
        <v>68.82</v>
      </c>
      <c r="K134" s="9">
        <v>77.59</v>
      </c>
      <c r="L134" s="9">
        <v>62.13</v>
      </c>
      <c r="M134" s="9"/>
      <c r="N134" s="8"/>
    </row>
    <row r="135" spans="1:14" ht="24">
      <c r="A135" s="6"/>
      <c r="B135" s="5">
        <f>+B134+1</f>
        <v>2</v>
      </c>
      <c r="C135" s="158">
        <v>38481</v>
      </c>
      <c r="D135" s="9">
        <v>338.82</v>
      </c>
      <c r="E135" s="9">
        <v>24.639</v>
      </c>
      <c r="F135" s="64">
        <f t="shared" si="6"/>
        <v>2.1288096</v>
      </c>
      <c r="G135" s="9">
        <f>+AVERAGE(J135:L135)</f>
        <v>44.413333333333334</v>
      </c>
      <c r="H135" s="51">
        <f t="shared" si="7"/>
        <v>94.547530368</v>
      </c>
      <c r="I135" s="73" t="s">
        <v>24</v>
      </c>
      <c r="J135" s="9">
        <v>45.69</v>
      </c>
      <c r="K135" s="9">
        <v>35.8</v>
      </c>
      <c r="L135" s="9">
        <v>51.75</v>
      </c>
      <c r="M135" s="9"/>
      <c r="N135" s="8"/>
    </row>
    <row r="136" spans="1:14" ht="24">
      <c r="A136" s="6"/>
      <c r="B136" s="5">
        <f t="shared" si="8"/>
        <v>3</v>
      </c>
      <c r="C136" s="158">
        <v>38489</v>
      </c>
      <c r="D136" s="9">
        <v>338.71</v>
      </c>
      <c r="E136" s="9">
        <v>14.788</v>
      </c>
      <c r="F136" s="64">
        <f t="shared" si="6"/>
        <v>1.2776832</v>
      </c>
      <c r="G136" s="9">
        <f>+AVERAGE(J136:L136)</f>
        <v>62.17333333333334</v>
      </c>
      <c r="H136" s="51">
        <f t="shared" si="7"/>
        <v>79.437823488</v>
      </c>
      <c r="I136" s="73" t="s">
        <v>110</v>
      </c>
      <c r="J136" s="9">
        <v>69.6</v>
      </c>
      <c r="K136" s="9">
        <v>60.93</v>
      </c>
      <c r="L136" s="9">
        <v>55.99</v>
      </c>
      <c r="M136" s="9"/>
      <c r="N136" s="8"/>
    </row>
    <row r="137" spans="1:14" ht="24">
      <c r="A137" s="6"/>
      <c r="B137" s="5">
        <f t="shared" si="8"/>
        <v>4</v>
      </c>
      <c r="C137" s="158">
        <v>38505</v>
      </c>
      <c r="D137" s="9">
        <v>338.82</v>
      </c>
      <c r="E137" s="9">
        <v>56.163</v>
      </c>
      <c r="F137" s="64">
        <f t="shared" si="6"/>
        <v>4.8524832</v>
      </c>
      <c r="G137" s="9">
        <f>+AVERAGE(J137:L137)</f>
        <v>213.26666666666665</v>
      </c>
      <c r="H137" s="51">
        <f t="shared" si="7"/>
        <v>1034.87291712</v>
      </c>
      <c r="I137" s="5" t="s">
        <v>27</v>
      </c>
      <c r="J137" s="9">
        <v>210.4</v>
      </c>
      <c r="K137" s="9">
        <v>143.1</v>
      </c>
      <c r="L137" s="9">
        <v>286.3</v>
      </c>
      <c r="M137" s="9"/>
      <c r="N137" s="8"/>
    </row>
    <row r="138" spans="1:14" ht="24">
      <c r="A138" s="6"/>
      <c r="B138" s="5">
        <f t="shared" si="8"/>
        <v>5</v>
      </c>
      <c r="C138" s="158">
        <v>38512</v>
      </c>
      <c r="D138" s="9">
        <v>338.47</v>
      </c>
      <c r="E138" s="9">
        <v>8.199</v>
      </c>
      <c r="F138" s="64">
        <f t="shared" si="6"/>
        <v>0.7083936000000001</v>
      </c>
      <c r="G138" s="9">
        <f aca="true" t="shared" si="9" ref="G138:G177">+AVERAGE(J138:L138)</f>
        <v>258.8666666666667</v>
      </c>
      <c r="H138" s="51">
        <f aca="true" t="shared" si="10" ref="H138:H177">G138*F138</f>
        <v>183.37948992000003</v>
      </c>
      <c r="I138" s="5" t="s">
        <v>28</v>
      </c>
      <c r="J138" s="9">
        <v>299.4</v>
      </c>
      <c r="K138" s="9">
        <v>219.8</v>
      </c>
      <c r="L138" s="9">
        <v>257.4</v>
      </c>
      <c r="M138" s="9"/>
      <c r="N138" s="8"/>
    </row>
    <row r="139" spans="1:14" ht="24">
      <c r="A139" s="6"/>
      <c r="B139" s="5">
        <f t="shared" si="8"/>
        <v>6</v>
      </c>
      <c r="C139" s="158">
        <v>38518</v>
      </c>
      <c r="D139" s="9">
        <v>338.34</v>
      </c>
      <c r="E139" s="9">
        <v>5.083</v>
      </c>
      <c r="F139" s="64">
        <f t="shared" si="6"/>
        <v>0.43917120000000004</v>
      </c>
      <c r="G139" s="9">
        <f t="shared" si="9"/>
        <v>122.80666666666666</v>
      </c>
      <c r="H139" s="51">
        <f t="shared" si="10"/>
        <v>53.933151168</v>
      </c>
      <c r="I139" s="5" t="s">
        <v>111</v>
      </c>
      <c r="J139" s="9">
        <v>162.4</v>
      </c>
      <c r="K139" s="9">
        <v>144</v>
      </c>
      <c r="L139" s="9">
        <v>62.02</v>
      </c>
      <c r="M139" s="9"/>
      <c r="N139" s="8"/>
    </row>
    <row r="140" spans="1:14" ht="24">
      <c r="A140" s="6"/>
      <c r="B140" s="5">
        <f t="shared" si="8"/>
        <v>7</v>
      </c>
      <c r="C140" s="158">
        <v>38540</v>
      </c>
      <c r="D140" s="9">
        <v>0.7</v>
      </c>
      <c r="E140" s="9">
        <v>2.876</v>
      </c>
      <c r="F140" s="64">
        <f aca="true" t="shared" si="11" ref="F140:F181">E140*0.0864</f>
        <v>0.2484864</v>
      </c>
      <c r="G140" s="9">
        <f t="shared" si="9"/>
        <v>48.79</v>
      </c>
      <c r="H140" s="51">
        <f t="shared" si="10"/>
        <v>12.123651456</v>
      </c>
      <c r="I140" s="5" t="s">
        <v>30</v>
      </c>
      <c r="J140" s="9">
        <v>55.27</v>
      </c>
      <c r="K140" s="9">
        <v>50.57</v>
      </c>
      <c r="L140" s="9">
        <v>40.53</v>
      </c>
      <c r="M140" s="9"/>
      <c r="N140" s="8"/>
    </row>
    <row r="141" spans="1:14" ht="24">
      <c r="A141" s="6"/>
      <c r="B141" s="5">
        <f aca="true" t="shared" si="12" ref="B141:B148">+B140+1</f>
        <v>8</v>
      </c>
      <c r="C141" s="158">
        <v>38553</v>
      </c>
      <c r="D141" s="9">
        <v>1.1</v>
      </c>
      <c r="E141" s="9">
        <v>26.267</v>
      </c>
      <c r="F141" s="64">
        <f t="shared" si="11"/>
        <v>2.2694688000000003</v>
      </c>
      <c r="G141" s="9">
        <f t="shared" si="9"/>
        <v>185.0666666666667</v>
      </c>
      <c r="H141" s="51">
        <f t="shared" si="10"/>
        <v>420.0030259200001</v>
      </c>
      <c r="I141" s="5" t="s">
        <v>31</v>
      </c>
      <c r="J141" s="9">
        <v>196.3</v>
      </c>
      <c r="K141" s="9">
        <v>171.5</v>
      </c>
      <c r="L141" s="9">
        <v>187.4</v>
      </c>
      <c r="M141" s="9"/>
      <c r="N141" s="8"/>
    </row>
    <row r="142" spans="1:14" ht="24">
      <c r="A142" s="6"/>
      <c r="B142" s="5">
        <f t="shared" si="12"/>
        <v>9</v>
      </c>
      <c r="C142" s="158">
        <v>38554</v>
      </c>
      <c r="D142" s="9">
        <v>1.93</v>
      </c>
      <c r="E142" s="9">
        <v>41.847</v>
      </c>
      <c r="F142" s="64">
        <f t="shared" si="11"/>
        <v>3.6155808000000005</v>
      </c>
      <c r="G142" s="9">
        <f t="shared" si="9"/>
        <v>369.53333333333336</v>
      </c>
      <c r="H142" s="51">
        <f t="shared" si="10"/>
        <v>1336.0776249600003</v>
      </c>
      <c r="I142" s="5" t="s">
        <v>112</v>
      </c>
      <c r="J142" s="9">
        <v>322.6</v>
      </c>
      <c r="K142" s="9">
        <v>412.8</v>
      </c>
      <c r="L142" s="9">
        <v>373.2</v>
      </c>
      <c r="M142" s="9"/>
      <c r="N142" s="8"/>
    </row>
    <row r="143" spans="1:14" ht="24">
      <c r="A143" s="6"/>
      <c r="B143" s="5">
        <f t="shared" si="12"/>
        <v>10</v>
      </c>
      <c r="C143" s="158">
        <v>38575</v>
      </c>
      <c r="D143" s="9">
        <v>1.36</v>
      </c>
      <c r="E143" s="9">
        <v>38.01</v>
      </c>
      <c r="F143" s="64">
        <f t="shared" si="11"/>
        <v>3.284064</v>
      </c>
      <c r="G143" s="9">
        <f t="shared" si="9"/>
        <v>224.63333333333333</v>
      </c>
      <c r="H143" s="51">
        <f t="shared" si="10"/>
        <v>737.7102431999999</v>
      </c>
      <c r="I143" s="5" t="s">
        <v>33</v>
      </c>
      <c r="J143" s="9">
        <v>263</v>
      </c>
      <c r="K143" s="9">
        <v>194.2</v>
      </c>
      <c r="L143" s="9">
        <v>216.7</v>
      </c>
      <c r="M143" s="9"/>
      <c r="N143" s="8"/>
    </row>
    <row r="144" spans="1:14" ht="24">
      <c r="A144" s="6"/>
      <c r="B144" s="5">
        <f t="shared" si="12"/>
        <v>11</v>
      </c>
      <c r="C144" s="158">
        <v>38579</v>
      </c>
      <c r="D144" s="9">
        <v>3.41</v>
      </c>
      <c r="E144" s="9">
        <v>151.989</v>
      </c>
      <c r="F144" s="64">
        <f t="shared" si="11"/>
        <v>13.1318496</v>
      </c>
      <c r="G144" s="9">
        <f t="shared" si="9"/>
        <v>205.66666666666666</v>
      </c>
      <c r="H144" s="51">
        <f t="shared" si="10"/>
        <v>2700.7837344</v>
      </c>
      <c r="I144" s="5" t="s">
        <v>34</v>
      </c>
      <c r="J144" s="9">
        <v>210.9</v>
      </c>
      <c r="K144" s="9">
        <v>205</v>
      </c>
      <c r="L144" s="9">
        <v>201.1</v>
      </c>
      <c r="M144" s="9"/>
      <c r="N144" s="8"/>
    </row>
    <row r="145" spans="1:14" ht="24">
      <c r="A145" s="9"/>
      <c r="B145" s="5">
        <f t="shared" si="12"/>
        <v>12</v>
      </c>
      <c r="C145" s="158">
        <v>38590</v>
      </c>
      <c r="D145" s="9">
        <v>1.81</v>
      </c>
      <c r="E145" s="9">
        <v>53.971</v>
      </c>
      <c r="F145" s="64">
        <f t="shared" si="11"/>
        <v>4.6630944</v>
      </c>
      <c r="G145" s="9">
        <f t="shared" si="9"/>
        <v>198.6</v>
      </c>
      <c r="H145" s="51">
        <f t="shared" si="10"/>
        <v>926.09054784</v>
      </c>
      <c r="I145" s="5" t="s">
        <v>113</v>
      </c>
      <c r="J145" s="9">
        <v>198.3</v>
      </c>
      <c r="K145" s="9">
        <v>204.3</v>
      </c>
      <c r="L145" s="9">
        <v>193.2</v>
      </c>
      <c r="M145" s="9"/>
      <c r="N145" s="8"/>
    </row>
    <row r="146" spans="1:14" ht="24">
      <c r="A146" s="6"/>
      <c r="B146" s="5">
        <f t="shared" si="12"/>
        <v>13</v>
      </c>
      <c r="C146" s="158">
        <v>38602</v>
      </c>
      <c r="D146" s="9">
        <v>339.58</v>
      </c>
      <c r="E146" s="9">
        <v>61.974</v>
      </c>
      <c r="F146" s="64">
        <f t="shared" si="11"/>
        <v>5.3545536</v>
      </c>
      <c r="G146" s="9">
        <v>0.001</v>
      </c>
      <c r="H146" s="51">
        <f t="shared" si="10"/>
        <v>0.0053545536</v>
      </c>
      <c r="I146" s="5" t="s">
        <v>114</v>
      </c>
      <c r="J146" s="9">
        <v>0.001</v>
      </c>
      <c r="K146" s="9">
        <v>0.001</v>
      </c>
      <c r="L146" s="9">
        <v>0.001</v>
      </c>
      <c r="M146" s="9"/>
      <c r="N146" s="8"/>
    </row>
    <row r="147" spans="1:14" ht="24">
      <c r="A147" s="6"/>
      <c r="B147" s="5">
        <f t="shared" si="12"/>
        <v>14</v>
      </c>
      <c r="C147" s="158">
        <v>38610</v>
      </c>
      <c r="D147" s="9">
        <v>339.66</v>
      </c>
      <c r="E147" s="9">
        <v>66.633</v>
      </c>
      <c r="F147" s="64">
        <f t="shared" si="11"/>
        <v>5.7570912</v>
      </c>
      <c r="G147" s="9">
        <v>0.001</v>
      </c>
      <c r="H147" s="51">
        <f t="shared" si="10"/>
        <v>0.0057570912</v>
      </c>
      <c r="I147" s="5" t="s">
        <v>115</v>
      </c>
      <c r="J147" s="9">
        <v>0.001</v>
      </c>
      <c r="K147" s="9">
        <v>0.001</v>
      </c>
      <c r="L147" s="9">
        <v>0.001</v>
      </c>
      <c r="M147" s="9"/>
      <c r="N147" s="8"/>
    </row>
    <row r="148" spans="1:14" ht="24">
      <c r="A148" s="6"/>
      <c r="B148" s="82">
        <f t="shared" si="12"/>
        <v>15</v>
      </c>
      <c r="C148" s="161">
        <v>38622</v>
      </c>
      <c r="D148" s="83">
        <v>340.98</v>
      </c>
      <c r="E148" s="83">
        <v>174.129</v>
      </c>
      <c r="F148" s="84">
        <f t="shared" si="11"/>
        <v>15.0447456</v>
      </c>
      <c r="G148" s="83">
        <f t="shared" si="9"/>
        <v>0.001</v>
      </c>
      <c r="H148" s="85">
        <f t="shared" si="10"/>
        <v>0.015044745600000001</v>
      </c>
      <c r="I148" s="82" t="s">
        <v>116</v>
      </c>
      <c r="J148" s="9">
        <v>0.001</v>
      </c>
      <c r="K148" s="9">
        <v>0.001</v>
      </c>
      <c r="L148" s="9">
        <v>0.001</v>
      </c>
      <c r="M148" s="9"/>
      <c r="N148" s="8"/>
    </row>
    <row r="149" spans="1:14" ht="24">
      <c r="A149" s="6"/>
      <c r="B149" s="5">
        <v>1</v>
      </c>
      <c r="C149" s="158">
        <v>38847</v>
      </c>
      <c r="D149" s="9">
        <v>338.92</v>
      </c>
      <c r="E149" s="9">
        <v>25.584</v>
      </c>
      <c r="F149" s="64">
        <f t="shared" si="11"/>
        <v>2.2104576000000002</v>
      </c>
      <c r="G149" s="9">
        <f t="shared" si="9"/>
        <v>49.833333333333336</v>
      </c>
      <c r="H149" s="51">
        <f t="shared" si="10"/>
        <v>110.15447040000002</v>
      </c>
      <c r="I149" s="7" t="s">
        <v>117</v>
      </c>
      <c r="J149" s="9">
        <v>69.22</v>
      </c>
      <c r="K149" s="9">
        <v>47.27</v>
      </c>
      <c r="L149" s="9">
        <v>33.01</v>
      </c>
      <c r="M149" s="9"/>
      <c r="N149" s="8"/>
    </row>
    <row r="150" spans="1:14" ht="24">
      <c r="A150" s="6"/>
      <c r="B150" s="5">
        <v>2</v>
      </c>
      <c r="C150" s="158">
        <v>38889</v>
      </c>
      <c r="D150" s="9">
        <v>339.24</v>
      </c>
      <c r="E150" s="9">
        <v>45.365</v>
      </c>
      <c r="F150" s="64">
        <f t="shared" si="11"/>
        <v>3.9195360000000004</v>
      </c>
      <c r="G150" s="9">
        <f t="shared" si="9"/>
        <v>56.553333333333335</v>
      </c>
      <c r="H150" s="51">
        <f t="shared" si="10"/>
        <v>221.66282592000002</v>
      </c>
      <c r="I150" s="5" t="s">
        <v>110</v>
      </c>
      <c r="J150" s="9">
        <v>45.31</v>
      </c>
      <c r="K150" s="9">
        <v>46.79</v>
      </c>
      <c r="L150" s="9">
        <v>77.56</v>
      </c>
      <c r="M150" s="9"/>
      <c r="N150" s="8"/>
    </row>
    <row r="151" spans="1:14" ht="24">
      <c r="A151" s="6"/>
      <c r="B151" s="5">
        <v>3</v>
      </c>
      <c r="C151" s="158">
        <v>38901</v>
      </c>
      <c r="D151" s="9">
        <v>337.6</v>
      </c>
      <c r="E151" s="9">
        <v>5.581</v>
      </c>
      <c r="F151" s="64">
        <f t="shared" si="11"/>
        <v>0.4821984000000001</v>
      </c>
      <c r="G151" s="9">
        <f t="shared" si="9"/>
        <v>96.24666666666667</v>
      </c>
      <c r="H151" s="51">
        <f t="shared" si="10"/>
        <v>46.40998867200001</v>
      </c>
      <c r="I151" s="7" t="s">
        <v>118</v>
      </c>
      <c r="J151" s="9">
        <v>102.5</v>
      </c>
      <c r="K151" s="9">
        <v>95.66</v>
      </c>
      <c r="L151" s="9">
        <v>90.58</v>
      </c>
      <c r="M151" s="9"/>
      <c r="N151" s="8"/>
    </row>
    <row r="152" spans="1:14" ht="24">
      <c r="A152" s="6"/>
      <c r="B152" s="5">
        <v>4</v>
      </c>
      <c r="C152" s="158">
        <v>38920</v>
      </c>
      <c r="D152" s="9">
        <v>337.6</v>
      </c>
      <c r="E152" s="9">
        <v>19.192</v>
      </c>
      <c r="F152" s="64">
        <f t="shared" si="11"/>
        <v>1.6581888</v>
      </c>
      <c r="G152" s="9">
        <f t="shared" si="9"/>
        <v>90.40333333333335</v>
      </c>
      <c r="H152" s="51">
        <f t="shared" si="10"/>
        <v>149.90579481600003</v>
      </c>
      <c r="I152" s="7" t="s">
        <v>119</v>
      </c>
      <c r="J152" s="9">
        <v>86.28</v>
      </c>
      <c r="K152" s="9">
        <v>92.83</v>
      </c>
      <c r="L152" s="9">
        <v>92.1</v>
      </c>
      <c r="M152" s="9"/>
      <c r="N152" s="8"/>
    </row>
    <row r="153" spans="1:14" ht="24.75" thickBot="1">
      <c r="A153" s="6"/>
      <c r="B153" s="60">
        <v>5</v>
      </c>
      <c r="C153" s="162">
        <v>38929</v>
      </c>
      <c r="D153" s="61">
        <v>337.6</v>
      </c>
      <c r="E153" s="61">
        <v>67.255</v>
      </c>
      <c r="F153" s="64">
        <f t="shared" si="11"/>
        <v>5.8108319999999996</v>
      </c>
      <c r="G153" s="61">
        <f t="shared" si="9"/>
        <v>181.9666666666667</v>
      </c>
      <c r="H153" s="62">
        <f t="shared" si="10"/>
        <v>1057.3777296</v>
      </c>
      <c r="I153" s="60" t="s">
        <v>111</v>
      </c>
      <c r="J153" s="61">
        <v>179.4</v>
      </c>
      <c r="K153" s="61">
        <v>182.8</v>
      </c>
      <c r="L153" s="61">
        <v>183.7</v>
      </c>
      <c r="M153" s="9"/>
      <c r="N153" s="8"/>
    </row>
    <row r="154" spans="1:14" ht="24">
      <c r="A154" s="6"/>
      <c r="B154" s="5">
        <v>1</v>
      </c>
      <c r="C154" s="158">
        <v>39182</v>
      </c>
      <c r="D154" s="9">
        <v>337.6</v>
      </c>
      <c r="E154" s="9">
        <v>22.307</v>
      </c>
      <c r="F154" s="65">
        <f t="shared" si="11"/>
        <v>1.9273248</v>
      </c>
      <c r="G154" s="9">
        <f t="shared" si="9"/>
        <v>20.87</v>
      </c>
      <c r="H154" s="51">
        <f t="shared" si="10"/>
        <v>40.223268576</v>
      </c>
      <c r="I154" s="77" t="s">
        <v>23</v>
      </c>
      <c r="J154" s="9">
        <v>19.815</v>
      </c>
      <c r="K154" s="9">
        <v>24.105</v>
      </c>
      <c r="L154" s="9">
        <v>18.69</v>
      </c>
      <c r="M154" s="9"/>
      <c r="N154" s="8"/>
    </row>
    <row r="155" spans="1:14" ht="24">
      <c r="A155" s="6"/>
      <c r="B155" s="5">
        <v>2</v>
      </c>
      <c r="C155" s="158">
        <v>39210</v>
      </c>
      <c r="D155" s="9">
        <v>338.58</v>
      </c>
      <c r="E155" s="9">
        <v>23.414</v>
      </c>
      <c r="F155" s="64">
        <f t="shared" si="11"/>
        <v>2.0229696</v>
      </c>
      <c r="G155" s="9">
        <f t="shared" si="9"/>
        <v>120.14166666666667</v>
      </c>
      <c r="H155" s="51">
        <f t="shared" si="10"/>
        <v>243.04293936000002</v>
      </c>
      <c r="I155" s="77" t="s">
        <v>24</v>
      </c>
      <c r="J155" s="9">
        <v>100.962</v>
      </c>
      <c r="K155" s="9">
        <v>113.653</v>
      </c>
      <c r="L155" s="9">
        <v>145.81</v>
      </c>
      <c r="M155" s="9"/>
      <c r="N155" s="8"/>
    </row>
    <row r="156" spans="1:14" ht="24">
      <c r="A156" s="6"/>
      <c r="B156" s="5">
        <v>3</v>
      </c>
      <c r="C156" s="158">
        <v>39219</v>
      </c>
      <c r="D156" s="9">
        <v>338.65</v>
      </c>
      <c r="E156" s="9">
        <v>28.62</v>
      </c>
      <c r="F156" s="64">
        <f t="shared" si="11"/>
        <v>2.4727680000000003</v>
      </c>
      <c r="G156" s="9">
        <f t="shared" si="9"/>
        <v>111.142</v>
      </c>
      <c r="H156" s="51">
        <f t="shared" si="10"/>
        <v>274.828381056</v>
      </c>
      <c r="I156" s="77" t="s">
        <v>120</v>
      </c>
      <c r="J156" s="9">
        <v>125.682</v>
      </c>
      <c r="K156" s="9">
        <v>95.881</v>
      </c>
      <c r="L156" s="9">
        <v>111.863</v>
      </c>
      <c r="M156" s="9"/>
      <c r="N156" s="8"/>
    </row>
    <row r="157" spans="1:14" ht="24">
      <c r="A157" s="6"/>
      <c r="B157" s="5">
        <v>4</v>
      </c>
      <c r="C157" s="158">
        <v>39230</v>
      </c>
      <c r="D157" s="9">
        <v>338.52</v>
      </c>
      <c r="E157" s="9">
        <v>20.414</v>
      </c>
      <c r="F157" s="64">
        <f t="shared" si="11"/>
        <v>1.7637696000000003</v>
      </c>
      <c r="G157" s="9">
        <f t="shared" si="9"/>
        <v>23.624</v>
      </c>
      <c r="H157" s="51">
        <f t="shared" si="10"/>
        <v>41.6672930304</v>
      </c>
      <c r="I157" s="77" t="s">
        <v>121</v>
      </c>
      <c r="J157" s="9">
        <v>11.046</v>
      </c>
      <c r="K157" s="9">
        <v>26.357</v>
      </c>
      <c r="L157" s="9">
        <v>33.469</v>
      </c>
      <c r="M157" s="9"/>
      <c r="N157" s="8"/>
    </row>
    <row r="158" spans="1:14" ht="24">
      <c r="A158" s="6"/>
      <c r="B158" s="5">
        <f>+B157+1</f>
        <v>5</v>
      </c>
      <c r="C158" s="158">
        <v>39238</v>
      </c>
      <c r="D158" s="9">
        <v>338.49</v>
      </c>
      <c r="E158" s="9">
        <v>23.034</v>
      </c>
      <c r="F158" s="64">
        <f t="shared" si="11"/>
        <v>1.9901376</v>
      </c>
      <c r="G158" s="9">
        <f t="shared" si="9"/>
        <v>65.158</v>
      </c>
      <c r="H158" s="51">
        <f t="shared" si="10"/>
        <v>129.6733857408</v>
      </c>
      <c r="I158" s="5" t="s">
        <v>27</v>
      </c>
      <c r="J158" s="9">
        <v>66.95</v>
      </c>
      <c r="K158" s="9">
        <v>59.859</v>
      </c>
      <c r="L158" s="9">
        <v>68.665</v>
      </c>
      <c r="M158" s="9"/>
      <c r="N158" s="8"/>
    </row>
    <row r="159" spans="1:14" ht="24">
      <c r="A159" s="6"/>
      <c r="B159" s="5">
        <f aca="true" t="shared" si="13" ref="B159:B199">+B158+1</f>
        <v>6</v>
      </c>
      <c r="C159" s="158">
        <v>39248</v>
      </c>
      <c r="D159" s="9">
        <v>338.83</v>
      </c>
      <c r="E159" s="9">
        <v>40.537</v>
      </c>
      <c r="F159" s="64">
        <f t="shared" si="11"/>
        <v>3.5023968</v>
      </c>
      <c r="G159" s="9">
        <f t="shared" si="9"/>
        <v>20.043666666666667</v>
      </c>
      <c r="H159" s="51">
        <f t="shared" si="10"/>
        <v>70.2008739936</v>
      </c>
      <c r="I159" s="5" t="s">
        <v>28</v>
      </c>
      <c r="J159" s="9">
        <v>14.279</v>
      </c>
      <c r="K159" s="9">
        <v>22.335</v>
      </c>
      <c r="L159" s="9">
        <v>23.517</v>
      </c>
      <c r="M159" s="9"/>
      <c r="N159" s="8"/>
    </row>
    <row r="160" spans="1:14" ht="24">
      <c r="A160" s="6"/>
      <c r="B160" s="5">
        <f t="shared" si="13"/>
        <v>7</v>
      </c>
      <c r="C160" s="158">
        <v>39259</v>
      </c>
      <c r="D160" s="9">
        <v>338.28</v>
      </c>
      <c r="E160" s="9">
        <v>8.3</v>
      </c>
      <c r="F160" s="64">
        <f t="shared" si="11"/>
        <v>0.7171200000000001</v>
      </c>
      <c r="G160" s="9">
        <f t="shared" si="9"/>
        <v>47.06666666666667</v>
      </c>
      <c r="H160" s="51">
        <f t="shared" si="10"/>
        <v>33.75244800000001</v>
      </c>
      <c r="I160" s="5" t="s">
        <v>122</v>
      </c>
      <c r="J160" s="9">
        <v>56.191</v>
      </c>
      <c r="K160" s="9">
        <v>43.835</v>
      </c>
      <c r="L160" s="9">
        <v>41.174</v>
      </c>
      <c r="M160" s="9"/>
      <c r="N160" s="8"/>
    </row>
    <row r="161" spans="1:14" ht="24">
      <c r="A161" s="6"/>
      <c r="B161" s="5">
        <f t="shared" si="13"/>
        <v>8</v>
      </c>
      <c r="C161" s="158">
        <v>39269</v>
      </c>
      <c r="D161" s="9">
        <v>338.47</v>
      </c>
      <c r="E161" s="9">
        <v>17.827</v>
      </c>
      <c r="F161" s="64">
        <f t="shared" si="11"/>
        <v>1.5402528000000002</v>
      </c>
      <c r="G161" s="9">
        <f t="shared" si="9"/>
        <v>157.165</v>
      </c>
      <c r="H161" s="51">
        <f t="shared" si="10"/>
        <v>242.073831312</v>
      </c>
      <c r="I161" s="5" t="s">
        <v>123</v>
      </c>
      <c r="J161" s="9">
        <v>121.741</v>
      </c>
      <c r="K161" s="9">
        <v>100.811</v>
      </c>
      <c r="L161" s="9">
        <v>248.943</v>
      </c>
      <c r="M161" s="9"/>
      <c r="N161" s="8"/>
    </row>
    <row r="162" spans="1:14" ht="24">
      <c r="A162" s="6"/>
      <c r="B162" s="5">
        <f t="shared" si="13"/>
        <v>9</v>
      </c>
      <c r="C162" s="158">
        <v>39280</v>
      </c>
      <c r="D162" s="9">
        <v>338.43</v>
      </c>
      <c r="E162" s="9">
        <v>14.751</v>
      </c>
      <c r="F162" s="64">
        <f t="shared" si="11"/>
        <v>1.2744864</v>
      </c>
      <c r="G162" s="9">
        <f t="shared" si="9"/>
        <v>244.40199999999996</v>
      </c>
      <c r="H162" s="51">
        <f t="shared" si="10"/>
        <v>311.48702513279994</v>
      </c>
      <c r="I162" s="5" t="s">
        <v>30</v>
      </c>
      <c r="J162" s="9">
        <v>352.931</v>
      </c>
      <c r="K162" s="9">
        <v>105.462</v>
      </c>
      <c r="L162" s="9">
        <v>274.813</v>
      </c>
      <c r="M162" s="9"/>
      <c r="N162" s="8"/>
    </row>
    <row r="163" spans="1:14" ht="24">
      <c r="A163" s="6"/>
      <c r="B163" s="5">
        <f t="shared" si="13"/>
        <v>10</v>
      </c>
      <c r="C163" s="158">
        <v>39288</v>
      </c>
      <c r="D163" s="9">
        <v>338.42</v>
      </c>
      <c r="E163" s="9">
        <v>14.725</v>
      </c>
      <c r="F163" s="64">
        <f t="shared" si="11"/>
        <v>1.27224</v>
      </c>
      <c r="G163" s="9">
        <f t="shared" si="9"/>
        <v>236.3096666666667</v>
      </c>
      <c r="H163" s="51">
        <f t="shared" si="10"/>
        <v>300.64261032</v>
      </c>
      <c r="I163" s="5" t="s">
        <v>31</v>
      </c>
      <c r="J163" s="9">
        <v>250.156</v>
      </c>
      <c r="K163" s="9">
        <v>310.505</v>
      </c>
      <c r="L163" s="9">
        <v>148.268</v>
      </c>
      <c r="M163" s="9"/>
      <c r="N163" s="8"/>
    </row>
    <row r="164" spans="1:14" ht="24">
      <c r="A164" s="6"/>
      <c r="B164" s="5">
        <f t="shared" si="13"/>
        <v>11</v>
      </c>
      <c r="C164" s="158">
        <v>39301</v>
      </c>
      <c r="D164" s="9">
        <v>338.43</v>
      </c>
      <c r="E164" s="9">
        <v>16.246</v>
      </c>
      <c r="F164" s="64">
        <f t="shared" si="11"/>
        <v>1.4036544</v>
      </c>
      <c r="G164" s="9">
        <f t="shared" si="9"/>
        <v>44.08033333333333</v>
      </c>
      <c r="H164" s="51">
        <f t="shared" si="10"/>
        <v>61.87355383679999</v>
      </c>
      <c r="I164" s="5" t="s">
        <v>124</v>
      </c>
      <c r="J164" s="9">
        <v>33.445</v>
      </c>
      <c r="K164" s="9">
        <v>59.004</v>
      </c>
      <c r="L164" s="9">
        <v>39.792</v>
      </c>
      <c r="M164" s="9"/>
      <c r="N164" s="8"/>
    </row>
    <row r="165" spans="1:14" ht="24">
      <c r="A165" s="6"/>
      <c r="B165" s="5">
        <f t="shared" si="13"/>
        <v>12</v>
      </c>
      <c r="C165" s="158">
        <v>39311</v>
      </c>
      <c r="D165" s="9">
        <v>338.38</v>
      </c>
      <c r="E165" s="9">
        <v>14.812</v>
      </c>
      <c r="F165" s="64">
        <f t="shared" si="11"/>
        <v>1.2797568</v>
      </c>
      <c r="G165" s="9">
        <f t="shared" si="9"/>
        <v>229.33233333333337</v>
      </c>
      <c r="H165" s="51">
        <f t="shared" si="10"/>
        <v>293.4896130432</v>
      </c>
      <c r="I165" s="5" t="s">
        <v>125</v>
      </c>
      <c r="J165" s="9">
        <v>236.011</v>
      </c>
      <c r="K165" s="9">
        <v>219.401</v>
      </c>
      <c r="L165" s="9">
        <v>232.585</v>
      </c>
      <c r="M165" s="9"/>
      <c r="N165" s="8"/>
    </row>
    <row r="166" spans="1:14" ht="24">
      <c r="A166" s="6"/>
      <c r="B166" s="5">
        <f t="shared" si="13"/>
        <v>13</v>
      </c>
      <c r="C166" s="158">
        <v>39321</v>
      </c>
      <c r="D166" s="9">
        <v>338.81</v>
      </c>
      <c r="E166" s="9">
        <v>41.401</v>
      </c>
      <c r="F166" s="64">
        <f t="shared" si="11"/>
        <v>3.5770464000000004</v>
      </c>
      <c r="G166" s="9">
        <f t="shared" si="9"/>
        <v>189.55066666666667</v>
      </c>
      <c r="H166" s="51">
        <f t="shared" si="10"/>
        <v>678.0315298176001</v>
      </c>
      <c r="I166" s="5" t="s">
        <v>33</v>
      </c>
      <c r="J166" s="9">
        <v>182.192</v>
      </c>
      <c r="K166" s="9">
        <v>189.815</v>
      </c>
      <c r="L166" s="9">
        <v>196.645</v>
      </c>
      <c r="M166" s="9"/>
      <c r="N166" s="8"/>
    </row>
    <row r="167" spans="1:14" ht="24">
      <c r="A167" s="6"/>
      <c r="B167" s="5">
        <f t="shared" si="13"/>
        <v>14</v>
      </c>
      <c r="C167" s="158">
        <v>39333</v>
      </c>
      <c r="D167" s="9">
        <v>338.86</v>
      </c>
      <c r="E167" s="9">
        <v>46.097</v>
      </c>
      <c r="F167" s="64">
        <f t="shared" si="11"/>
        <v>3.9827808000000005</v>
      </c>
      <c r="G167" s="9">
        <f t="shared" si="9"/>
        <v>214.9986666666667</v>
      </c>
      <c r="H167" s="51">
        <f t="shared" si="10"/>
        <v>856.2925616256002</v>
      </c>
      <c r="I167" s="5" t="s">
        <v>34</v>
      </c>
      <c r="J167" s="9">
        <v>181.666</v>
      </c>
      <c r="K167" s="9">
        <v>224.919</v>
      </c>
      <c r="L167" s="9">
        <v>238.411</v>
      </c>
      <c r="M167" s="9"/>
      <c r="N167" s="8"/>
    </row>
    <row r="168" spans="1:14" ht="24">
      <c r="A168" s="6"/>
      <c r="B168" s="5">
        <f t="shared" si="13"/>
        <v>15</v>
      </c>
      <c r="C168" s="158">
        <v>39343</v>
      </c>
      <c r="D168" s="9">
        <v>338.52</v>
      </c>
      <c r="E168" s="9">
        <v>21.5</v>
      </c>
      <c r="F168" s="64">
        <f t="shared" si="11"/>
        <v>1.8576000000000001</v>
      </c>
      <c r="G168" s="9">
        <f t="shared" si="9"/>
        <v>89.07633333333332</v>
      </c>
      <c r="H168" s="51">
        <f t="shared" si="10"/>
        <v>165.4681968</v>
      </c>
      <c r="I168" s="5" t="s">
        <v>126</v>
      </c>
      <c r="J168" s="9">
        <v>86.785</v>
      </c>
      <c r="K168" s="9">
        <v>74.624</v>
      </c>
      <c r="L168" s="9">
        <v>105.82</v>
      </c>
      <c r="M168" s="9"/>
      <c r="N168" s="8"/>
    </row>
    <row r="169" spans="1:14" ht="24">
      <c r="A169" s="6"/>
      <c r="B169" s="5">
        <f t="shared" si="13"/>
        <v>16</v>
      </c>
      <c r="C169" s="158">
        <v>39350</v>
      </c>
      <c r="D169" s="9">
        <v>338.38</v>
      </c>
      <c r="E169" s="9">
        <v>14.318</v>
      </c>
      <c r="F169" s="64">
        <f t="shared" si="11"/>
        <v>1.2370752</v>
      </c>
      <c r="G169" s="9">
        <f t="shared" si="9"/>
        <v>90.14233333333334</v>
      </c>
      <c r="H169" s="51">
        <f t="shared" si="10"/>
        <v>111.51284503680002</v>
      </c>
      <c r="I169" s="5" t="s">
        <v>127</v>
      </c>
      <c r="J169" s="9">
        <v>87.669</v>
      </c>
      <c r="K169" s="9">
        <v>104.65</v>
      </c>
      <c r="L169" s="9">
        <v>78.108</v>
      </c>
      <c r="M169" s="9"/>
      <c r="N169" s="8"/>
    </row>
    <row r="170" spans="1:14" ht="24">
      <c r="A170" s="6"/>
      <c r="B170" s="5">
        <f t="shared" si="13"/>
        <v>17</v>
      </c>
      <c r="C170" s="158">
        <v>39361</v>
      </c>
      <c r="D170" s="9">
        <v>339.14</v>
      </c>
      <c r="E170" s="9">
        <v>56.501</v>
      </c>
      <c r="F170" s="64">
        <f t="shared" si="11"/>
        <v>4.8816864</v>
      </c>
      <c r="G170" s="9">
        <f t="shared" si="9"/>
        <v>472.27933333333334</v>
      </c>
      <c r="H170" s="51">
        <f t="shared" si="10"/>
        <v>2305.5195985344003</v>
      </c>
      <c r="I170" s="5" t="s">
        <v>36</v>
      </c>
      <c r="J170" s="9">
        <v>466.037</v>
      </c>
      <c r="K170" s="9">
        <v>479.332</v>
      </c>
      <c r="L170" s="9">
        <v>471.469</v>
      </c>
      <c r="M170" s="9"/>
      <c r="N170" s="8"/>
    </row>
    <row r="171" spans="1:14" ht="24">
      <c r="A171" s="6"/>
      <c r="B171" s="5">
        <f t="shared" si="13"/>
        <v>18</v>
      </c>
      <c r="C171" s="158">
        <v>39373</v>
      </c>
      <c r="D171" s="9">
        <v>338.81</v>
      </c>
      <c r="E171" s="9">
        <v>42.148</v>
      </c>
      <c r="F171" s="64">
        <f t="shared" si="11"/>
        <v>3.6415872000000005</v>
      </c>
      <c r="G171" s="9">
        <f t="shared" si="9"/>
        <v>164.96033333333332</v>
      </c>
      <c r="H171" s="51">
        <f t="shared" si="10"/>
        <v>600.7174383744</v>
      </c>
      <c r="I171" s="5" t="s">
        <v>37</v>
      </c>
      <c r="J171" s="9">
        <v>159.684</v>
      </c>
      <c r="K171" s="9">
        <v>163.534</v>
      </c>
      <c r="L171" s="9">
        <v>171.663</v>
      </c>
      <c r="M171" s="9"/>
      <c r="N171" s="8"/>
    </row>
    <row r="172" spans="1:14" ht="24">
      <c r="A172" s="6"/>
      <c r="B172" s="5">
        <f t="shared" si="13"/>
        <v>19</v>
      </c>
      <c r="C172" s="158">
        <v>39384</v>
      </c>
      <c r="D172" s="9">
        <v>338.45</v>
      </c>
      <c r="E172" s="9">
        <v>16.123</v>
      </c>
      <c r="F172" s="64">
        <f t="shared" si="11"/>
        <v>1.3930272000000001</v>
      </c>
      <c r="G172" s="9">
        <f t="shared" si="9"/>
        <v>64.28066666666666</v>
      </c>
      <c r="H172" s="51">
        <f t="shared" si="10"/>
        <v>89.5447171008</v>
      </c>
      <c r="I172" s="5" t="s">
        <v>38</v>
      </c>
      <c r="J172" s="9">
        <v>61.927</v>
      </c>
      <c r="K172" s="9">
        <v>67.698</v>
      </c>
      <c r="L172" s="9">
        <v>63.217</v>
      </c>
      <c r="M172" s="9"/>
      <c r="N172" s="8"/>
    </row>
    <row r="173" spans="1:14" ht="24">
      <c r="A173" s="6"/>
      <c r="B173" s="5">
        <f t="shared" si="13"/>
        <v>20</v>
      </c>
      <c r="C173" s="158">
        <v>39391</v>
      </c>
      <c r="D173" s="9">
        <v>338.83</v>
      </c>
      <c r="E173" s="9">
        <v>41.222</v>
      </c>
      <c r="F173" s="64">
        <f t="shared" si="11"/>
        <v>3.5615808</v>
      </c>
      <c r="G173" s="9">
        <f t="shared" si="9"/>
        <v>243.808</v>
      </c>
      <c r="H173" s="51">
        <f t="shared" si="10"/>
        <v>868.3418916864</v>
      </c>
      <c r="I173" s="5" t="s">
        <v>39</v>
      </c>
      <c r="J173" s="9">
        <v>264.323</v>
      </c>
      <c r="K173" s="9">
        <v>212.211</v>
      </c>
      <c r="L173" s="9">
        <v>254.89</v>
      </c>
      <c r="M173" s="9"/>
      <c r="N173" s="8"/>
    </row>
    <row r="174" spans="1:14" ht="24">
      <c r="A174" s="6"/>
      <c r="B174" s="5">
        <f t="shared" si="13"/>
        <v>21</v>
      </c>
      <c r="C174" s="158">
        <v>39407</v>
      </c>
      <c r="D174" s="9">
        <v>338.57</v>
      </c>
      <c r="E174" s="9">
        <v>28.812</v>
      </c>
      <c r="F174" s="64">
        <f t="shared" si="11"/>
        <v>2.4893568000000004</v>
      </c>
      <c r="G174" s="9">
        <f t="shared" si="9"/>
        <v>26.57766666666667</v>
      </c>
      <c r="H174" s="51">
        <f t="shared" si="10"/>
        <v>66.16129524480002</v>
      </c>
      <c r="I174" s="5" t="s">
        <v>99</v>
      </c>
      <c r="J174" s="9">
        <v>40.785</v>
      </c>
      <c r="K174" s="9">
        <v>14.863</v>
      </c>
      <c r="L174" s="9">
        <v>24.085</v>
      </c>
      <c r="M174" s="9"/>
      <c r="N174" s="8"/>
    </row>
    <row r="175" spans="1:14" ht="24.75" thickBot="1">
      <c r="A175" s="6"/>
      <c r="B175" s="60">
        <f t="shared" si="13"/>
        <v>22</v>
      </c>
      <c r="C175" s="162">
        <v>39414</v>
      </c>
      <c r="D175" s="61">
        <v>338.33</v>
      </c>
      <c r="E175" s="61">
        <v>11.641</v>
      </c>
      <c r="F175" s="66">
        <f t="shared" si="11"/>
        <v>1.0057824</v>
      </c>
      <c r="G175" s="61">
        <f t="shared" si="9"/>
        <v>38.61</v>
      </c>
      <c r="H175" s="62">
        <f t="shared" si="10"/>
        <v>38.833258464</v>
      </c>
      <c r="I175" s="60" t="s">
        <v>100</v>
      </c>
      <c r="J175" s="61">
        <v>40.67</v>
      </c>
      <c r="K175" s="61">
        <v>39.416</v>
      </c>
      <c r="L175" s="61">
        <v>35.744</v>
      </c>
      <c r="M175" s="9"/>
      <c r="N175" s="8"/>
    </row>
    <row r="176" spans="1:14" ht="24">
      <c r="A176" s="6"/>
      <c r="B176" s="5">
        <v>1</v>
      </c>
      <c r="C176" s="158">
        <v>39540</v>
      </c>
      <c r="D176" s="9">
        <v>338.43</v>
      </c>
      <c r="E176" s="9">
        <v>19.133</v>
      </c>
      <c r="F176" s="64">
        <f t="shared" si="11"/>
        <v>1.6530912</v>
      </c>
      <c r="G176" s="9">
        <f t="shared" si="9"/>
        <v>6.251</v>
      </c>
      <c r="H176" s="51">
        <f t="shared" si="10"/>
        <v>10.3334730912</v>
      </c>
      <c r="I176" s="77" t="s">
        <v>23</v>
      </c>
      <c r="J176" s="9">
        <v>3.783</v>
      </c>
      <c r="K176" s="9">
        <v>9.216</v>
      </c>
      <c r="L176" s="9">
        <v>5.754</v>
      </c>
      <c r="M176" s="9"/>
      <c r="N176" s="8"/>
    </row>
    <row r="177" spans="1:14" ht="24">
      <c r="A177" s="6"/>
      <c r="B177" s="5">
        <f t="shared" si="13"/>
        <v>2</v>
      </c>
      <c r="C177" s="158">
        <v>39548</v>
      </c>
      <c r="D177" s="9">
        <v>338.31</v>
      </c>
      <c r="E177" s="9">
        <v>12.445</v>
      </c>
      <c r="F177" s="64">
        <f t="shared" si="11"/>
        <v>1.075248</v>
      </c>
      <c r="G177" s="9">
        <f t="shared" si="9"/>
        <v>12.259666666666666</v>
      </c>
      <c r="H177" s="51">
        <f t="shared" si="10"/>
        <v>13.182182064</v>
      </c>
      <c r="I177" s="7" t="s">
        <v>24</v>
      </c>
      <c r="J177" s="9">
        <v>13.528</v>
      </c>
      <c r="K177" s="9">
        <v>12.707</v>
      </c>
      <c r="L177" s="9">
        <v>10.544</v>
      </c>
      <c r="M177" s="9"/>
      <c r="N177" s="8"/>
    </row>
    <row r="178" spans="1:14" ht="24">
      <c r="A178" s="6"/>
      <c r="B178" s="5">
        <f t="shared" si="13"/>
        <v>3</v>
      </c>
      <c r="C178" s="158">
        <v>39561</v>
      </c>
      <c r="D178" s="9">
        <v>338.33</v>
      </c>
      <c r="E178" s="9">
        <v>14.137</v>
      </c>
      <c r="F178" s="64">
        <f t="shared" si="11"/>
        <v>1.2214368000000002</v>
      </c>
      <c r="G178" s="9">
        <f aca="true" t="shared" si="14" ref="G178:G189">+AVERAGE(J178:L178)</f>
        <v>37.14266666666666</v>
      </c>
      <c r="H178" s="51">
        <f aca="true" t="shared" si="15" ref="H178:H211">G178*F178</f>
        <v>45.3674199168</v>
      </c>
      <c r="I178" s="7" t="s">
        <v>120</v>
      </c>
      <c r="J178" s="9">
        <v>37.995</v>
      </c>
      <c r="K178" s="9">
        <v>23.065</v>
      </c>
      <c r="L178" s="9">
        <v>50.368</v>
      </c>
      <c r="M178" s="9"/>
      <c r="N178" s="8"/>
    </row>
    <row r="179" spans="1:14" ht="24">
      <c r="A179" s="6"/>
      <c r="B179" s="5">
        <f t="shared" si="13"/>
        <v>4</v>
      </c>
      <c r="C179" s="158">
        <v>39574</v>
      </c>
      <c r="D179" s="9">
        <v>338.4</v>
      </c>
      <c r="E179" s="9">
        <v>18.124</v>
      </c>
      <c r="F179" s="64">
        <f t="shared" si="11"/>
        <v>1.5659136</v>
      </c>
      <c r="G179" s="9">
        <f t="shared" si="14"/>
        <v>147.98466666666667</v>
      </c>
      <c r="H179" s="51">
        <f t="shared" si="15"/>
        <v>231.7312021248</v>
      </c>
      <c r="I179" s="7" t="s">
        <v>121</v>
      </c>
      <c r="J179" s="9">
        <v>143.517</v>
      </c>
      <c r="K179" s="9">
        <v>142.757</v>
      </c>
      <c r="L179" s="9">
        <v>157.68</v>
      </c>
      <c r="M179" s="9"/>
      <c r="N179" s="8"/>
    </row>
    <row r="180" spans="1:14" ht="24">
      <c r="A180" s="6"/>
      <c r="B180" s="5">
        <f t="shared" si="13"/>
        <v>5</v>
      </c>
      <c r="C180" s="158">
        <v>39584</v>
      </c>
      <c r="D180" s="9">
        <v>338.25</v>
      </c>
      <c r="E180" s="9">
        <v>8.954</v>
      </c>
      <c r="F180" s="64">
        <f t="shared" si="11"/>
        <v>0.7736256000000001</v>
      </c>
      <c r="G180" s="9">
        <f t="shared" si="14"/>
        <v>149.52966666666666</v>
      </c>
      <c r="H180" s="51">
        <f t="shared" si="15"/>
        <v>115.67997809280001</v>
      </c>
      <c r="I180" s="5" t="s">
        <v>27</v>
      </c>
      <c r="J180" s="9">
        <v>133.282</v>
      </c>
      <c r="K180" s="9">
        <v>166.422</v>
      </c>
      <c r="L180" s="9">
        <v>148.885</v>
      </c>
      <c r="M180" s="9"/>
      <c r="N180" s="8"/>
    </row>
    <row r="181" spans="1:14" ht="24">
      <c r="A181" s="6"/>
      <c r="B181" s="5">
        <f t="shared" si="13"/>
        <v>6</v>
      </c>
      <c r="C181" s="158">
        <v>39598</v>
      </c>
      <c r="D181" s="9">
        <v>338.1</v>
      </c>
      <c r="E181" s="9">
        <v>5.841</v>
      </c>
      <c r="F181" s="64">
        <f t="shared" si="11"/>
        <v>0.5046624000000001</v>
      </c>
      <c r="G181" s="9">
        <f t="shared" si="14"/>
        <v>61.39033333333334</v>
      </c>
      <c r="H181" s="51">
        <f t="shared" si="15"/>
        <v>30.981392956800008</v>
      </c>
      <c r="I181" s="5" t="s">
        <v>28</v>
      </c>
      <c r="J181" s="9">
        <v>54.963</v>
      </c>
      <c r="K181" s="9">
        <v>72.688</v>
      </c>
      <c r="L181" s="9">
        <v>56.52</v>
      </c>
      <c r="M181" s="9"/>
      <c r="N181" s="8"/>
    </row>
    <row r="182" spans="1:14" ht="24">
      <c r="A182" s="6"/>
      <c r="B182" s="5">
        <f t="shared" si="13"/>
        <v>7</v>
      </c>
      <c r="C182" s="158">
        <v>39603</v>
      </c>
      <c r="D182" s="9">
        <v>338.22</v>
      </c>
      <c r="E182" s="9">
        <v>9.425</v>
      </c>
      <c r="F182" s="51">
        <f aca="true" t="shared" si="16" ref="F182:F202">E182*0.0864</f>
        <v>0.8143200000000002</v>
      </c>
      <c r="G182" s="9">
        <f t="shared" si="14"/>
        <v>42.568</v>
      </c>
      <c r="H182" s="51">
        <f t="shared" si="15"/>
        <v>34.663973760000005</v>
      </c>
      <c r="I182" s="5" t="s">
        <v>122</v>
      </c>
      <c r="J182" s="9">
        <v>52.937</v>
      </c>
      <c r="K182" s="9">
        <v>48.448</v>
      </c>
      <c r="L182" s="9">
        <v>26.319</v>
      </c>
      <c r="M182" s="9"/>
      <c r="N182" s="8"/>
    </row>
    <row r="183" spans="1:14" ht="24">
      <c r="A183" s="6"/>
      <c r="B183" s="5">
        <f t="shared" si="13"/>
        <v>8</v>
      </c>
      <c r="C183" s="158">
        <v>39611</v>
      </c>
      <c r="D183" s="9">
        <v>338.2</v>
      </c>
      <c r="E183" s="9">
        <v>9.183</v>
      </c>
      <c r="F183" s="51">
        <f t="shared" si="16"/>
        <v>0.7934112</v>
      </c>
      <c r="G183" s="9">
        <f t="shared" si="14"/>
        <v>47.62</v>
      </c>
      <c r="H183" s="51">
        <f t="shared" si="15"/>
        <v>37.782241344</v>
      </c>
      <c r="I183" s="5" t="s">
        <v>123</v>
      </c>
      <c r="J183" s="9">
        <v>75.152</v>
      </c>
      <c r="K183" s="9">
        <v>38.251</v>
      </c>
      <c r="L183" s="9">
        <v>29.457</v>
      </c>
      <c r="M183" s="9"/>
      <c r="N183" s="8"/>
    </row>
    <row r="184" spans="1:14" ht="24">
      <c r="A184" s="6"/>
      <c r="B184" s="5">
        <f t="shared" si="13"/>
        <v>9</v>
      </c>
      <c r="C184" s="158">
        <v>39619</v>
      </c>
      <c r="D184" s="9">
        <v>338.16</v>
      </c>
      <c r="E184" s="9">
        <v>6.395</v>
      </c>
      <c r="F184" s="51">
        <f t="shared" si="16"/>
        <v>0.552528</v>
      </c>
      <c r="G184" s="9">
        <f t="shared" si="14"/>
        <v>50.75899999999999</v>
      </c>
      <c r="H184" s="51">
        <f t="shared" si="15"/>
        <v>28.045768751999997</v>
      </c>
      <c r="I184" s="5" t="s">
        <v>30</v>
      </c>
      <c r="J184" s="9">
        <v>53.305</v>
      </c>
      <c r="K184" s="9">
        <v>55.707</v>
      </c>
      <c r="L184" s="9">
        <v>43.265</v>
      </c>
      <c r="M184" s="9"/>
      <c r="N184" s="8"/>
    </row>
    <row r="185" spans="1:14" ht="24">
      <c r="A185" s="6"/>
      <c r="B185" s="5">
        <f t="shared" si="13"/>
        <v>10</v>
      </c>
      <c r="C185" s="158">
        <v>39637</v>
      </c>
      <c r="D185" s="9">
        <v>338.18</v>
      </c>
      <c r="E185" s="9">
        <v>8.327</v>
      </c>
      <c r="F185" s="51">
        <f t="shared" si="16"/>
        <v>0.7194528</v>
      </c>
      <c r="G185" s="9">
        <f t="shared" si="14"/>
        <v>40.55533333333334</v>
      </c>
      <c r="H185" s="51">
        <f t="shared" si="15"/>
        <v>29.177648121600004</v>
      </c>
      <c r="I185" s="5" t="s">
        <v>31</v>
      </c>
      <c r="J185" s="9">
        <v>29.457</v>
      </c>
      <c r="K185" s="9">
        <v>28.056</v>
      </c>
      <c r="L185" s="9">
        <v>64.153</v>
      </c>
      <c r="M185" s="9"/>
      <c r="N185" s="8"/>
    </row>
    <row r="186" spans="1:14" ht="24">
      <c r="A186" s="6"/>
      <c r="B186" s="5">
        <f t="shared" si="13"/>
        <v>11</v>
      </c>
      <c r="C186" s="158">
        <v>39650</v>
      </c>
      <c r="D186" s="9">
        <v>338.34</v>
      </c>
      <c r="E186" s="9">
        <v>13.901</v>
      </c>
      <c r="F186" s="51">
        <f t="shared" si="16"/>
        <v>1.2010464</v>
      </c>
      <c r="G186" s="9">
        <f t="shared" si="14"/>
        <v>83.11300000000001</v>
      </c>
      <c r="H186" s="51">
        <f t="shared" si="15"/>
        <v>99.82256944320002</v>
      </c>
      <c r="I186" s="5" t="s">
        <v>124</v>
      </c>
      <c r="J186" s="9">
        <v>89.745</v>
      </c>
      <c r="K186" s="9">
        <v>82.033</v>
      </c>
      <c r="L186" s="9">
        <v>77.561</v>
      </c>
      <c r="M186" s="9"/>
      <c r="N186" s="8"/>
    </row>
    <row r="187" spans="1:14" ht="24">
      <c r="A187" s="6"/>
      <c r="B187" s="5">
        <f t="shared" si="13"/>
        <v>12</v>
      </c>
      <c r="C187" s="158">
        <v>39660</v>
      </c>
      <c r="D187" s="9">
        <v>338.32</v>
      </c>
      <c r="E187" s="9">
        <v>13.41</v>
      </c>
      <c r="F187" s="51">
        <f t="shared" si="16"/>
        <v>1.158624</v>
      </c>
      <c r="G187" s="9">
        <f t="shared" si="14"/>
        <v>44.282999999999994</v>
      </c>
      <c r="H187" s="51">
        <f t="shared" si="15"/>
        <v>51.307346591999995</v>
      </c>
      <c r="I187" s="5" t="s">
        <v>125</v>
      </c>
      <c r="J187" s="9">
        <v>57.177</v>
      </c>
      <c r="K187" s="9">
        <v>36.474</v>
      </c>
      <c r="L187" s="9">
        <v>39.198</v>
      </c>
      <c r="M187" s="9"/>
      <c r="N187" s="8"/>
    </row>
    <row r="188" spans="1:14" ht="24">
      <c r="A188" s="6"/>
      <c r="B188" s="5">
        <f t="shared" si="13"/>
        <v>13</v>
      </c>
      <c r="C188" s="158">
        <v>39673</v>
      </c>
      <c r="D188" s="9">
        <v>338.65</v>
      </c>
      <c r="E188" s="9">
        <v>29.758</v>
      </c>
      <c r="F188" s="51">
        <f t="shared" si="16"/>
        <v>2.5710912</v>
      </c>
      <c r="G188" s="9">
        <f t="shared" si="14"/>
        <v>134.79999999999998</v>
      </c>
      <c r="H188" s="51">
        <f t="shared" si="15"/>
        <v>346.58309376</v>
      </c>
      <c r="I188" s="5" t="s">
        <v>33</v>
      </c>
      <c r="J188" s="9">
        <v>148.315</v>
      </c>
      <c r="K188" s="9">
        <v>129.105</v>
      </c>
      <c r="L188" s="9">
        <v>126.98</v>
      </c>
      <c r="M188" s="9"/>
      <c r="N188" s="8"/>
    </row>
    <row r="189" spans="1:14" ht="24">
      <c r="A189" s="6"/>
      <c r="B189" s="5">
        <f t="shared" si="13"/>
        <v>14</v>
      </c>
      <c r="C189" s="158">
        <v>39680</v>
      </c>
      <c r="D189" s="9">
        <v>338.93</v>
      </c>
      <c r="E189" s="9">
        <v>42.172</v>
      </c>
      <c r="F189" s="51">
        <f t="shared" si="16"/>
        <v>3.6436608</v>
      </c>
      <c r="G189" s="9">
        <f t="shared" si="14"/>
        <v>143.26833333333332</v>
      </c>
      <c r="H189" s="51">
        <f t="shared" si="15"/>
        <v>522.021210048</v>
      </c>
      <c r="I189" s="5" t="s">
        <v>34</v>
      </c>
      <c r="J189" s="9">
        <v>138.748</v>
      </c>
      <c r="K189" s="9">
        <v>141.47</v>
      </c>
      <c r="L189" s="9">
        <v>149.587</v>
      </c>
      <c r="M189" s="9"/>
      <c r="N189" s="8"/>
    </row>
    <row r="190" spans="1:14" ht="24">
      <c r="A190" s="6"/>
      <c r="B190" s="5">
        <f t="shared" si="13"/>
        <v>15</v>
      </c>
      <c r="C190" s="158">
        <v>39688</v>
      </c>
      <c r="D190" s="9">
        <v>339.15</v>
      </c>
      <c r="E190" s="9">
        <v>47.294</v>
      </c>
      <c r="F190" s="51">
        <f t="shared" si="16"/>
        <v>4.0862016</v>
      </c>
      <c r="G190" s="9">
        <f aca="true" t="shared" si="17" ref="G190:G211">+AVERAGE(J190:L190)</f>
        <v>63.76133333333333</v>
      </c>
      <c r="H190" s="51">
        <f t="shared" si="15"/>
        <v>260.5416622848</v>
      </c>
      <c r="I190" s="5" t="s">
        <v>126</v>
      </c>
      <c r="J190" s="9">
        <v>59.073</v>
      </c>
      <c r="K190" s="9">
        <v>56.31</v>
      </c>
      <c r="L190" s="9">
        <v>75.901</v>
      </c>
      <c r="M190" s="9"/>
      <c r="N190" s="8"/>
    </row>
    <row r="191" spans="1:14" ht="24">
      <c r="A191" s="6"/>
      <c r="B191" s="5">
        <f t="shared" si="13"/>
        <v>16</v>
      </c>
      <c r="C191" s="158">
        <v>39698</v>
      </c>
      <c r="D191" s="9">
        <v>339.64</v>
      </c>
      <c r="E191" s="9">
        <v>83.655</v>
      </c>
      <c r="F191" s="51">
        <f t="shared" si="16"/>
        <v>7.227792000000001</v>
      </c>
      <c r="G191" s="9">
        <f t="shared" si="17"/>
        <v>597.89</v>
      </c>
      <c r="H191" s="51">
        <f t="shared" si="15"/>
        <v>4321.42455888</v>
      </c>
      <c r="I191" s="5" t="s">
        <v>127</v>
      </c>
      <c r="J191" s="9">
        <v>548.924</v>
      </c>
      <c r="K191" s="9">
        <v>586.394</v>
      </c>
      <c r="L191" s="9">
        <v>658.352</v>
      </c>
      <c r="M191" s="9"/>
      <c r="N191" s="8"/>
    </row>
    <row r="192" spans="1:14" ht="24">
      <c r="A192" s="6"/>
      <c r="B192" s="5">
        <f t="shared" si="13"/>
        <v>17</v>
      </c>
      <c r="C192" s="158">
        <v>39709</v>
      </c>
      <c r="D192" s="9">
        <v>339.16</v>
      </c>
      <c r="E192" s="9">
        <v>48.208</v>
      </c>
      <c r="F192" s="51">
        <f t="shared" si="16"/>
        <v>4.1651712000000005</v>
      </c>
      <c r="G192" s="9">
        <f t="shared" si="17"/>
        <v>213.47033333333334</v>
      </c>
      <c r="H192" s="51">
        <f t="shared" si="15"/>
        <v>889.1404844544002</v>
      </c>
      <c r="I192" s="5" t="s">
        <v>36</v>
      </c>
      <c r="J192" s="9">
        <v>205.792</v>
      </c>
      <c r="K192" s="9">
        <v>191.49</v>
      </c>
      <c r="L192" s="9">
        <v>243.129</v>
      </c>
      <c r="M192" s="9"/>
      <c r="N192" s="8"/>
    </row>
    <row r="193" spans="1:14" ht="24">
      <c r="A193" s="6"/>
      <c r="B193" s="5">
        <f t="shared" si="13"/>
        <v>18</v>
      </c>
      <c r="C193" s="158">
        <v>39720</v>
      </c>
      <c r="D193" s="9">
        <v>338.57</v>
      </c>
      <c r="E193" s="9">
        <v>24.901</v>
      </c>
      <c r="F193" s="51">
        <f t="shared" si="16"/>
        <v>2.1514464</v>
      </c>
      <c r="G193" s="9">
        <f t="shared" si="17"/>
        <v>131.51233333333332</v>
      </c>
      <c r="H193" s="51">
        <f t="shared" si="15"/>
        <v>282.9417361056</v>
      </c>
      <c r="I193" s="5" t="s">
        <v>37</v>
      </c>
      <c r="J193" s="9">
        <v>124.468</v>
      </c>
      <c r="K193" s="9">
        <v>137.158</v>
      </c>
      <c r="L193" s="9">
        <v>132.911</v>
      </c>
      <c r="M193" s="9"/>
      <c r="N193" s="8"/>
    </row>
    <row r="194" spans="1:14" ht="24">
      <c r="A194" s="6"/>
      <c r="B194" s="5">
        <f t="shared" si="13"/>
        <v>19</v>
      </c>
      <c r="C194" s="158">
        <v>39731</v>
      </c>
      <c r="D194" s="9">
        <v>339.02</v>
      </c>
      <c r="E194" s="9">
        <v>34.938</v>
      </c>
      <c r="F194" s="51">
        <f t="shared" si="16"/>
        <v>3.0186432000000005</v>
      </c>
      <c r="G194" s="9">
        <f t="shared" si="17"/>
        <v>348.9171166666667</v>
      </c>
      <c r="H194" s="51">
        <f t="shared" si="15"/>
        <v>1053.2562815894403</v>
      </c>
      <c r="I194" s="5" t="s">
        <v>38</v>
      </c>
      <c r="J194" s="9">
        <v>319.1623</v>
      </c>
      <c r="K194" s="9">
        <v>402.31987</v>
      </c>
      <c r="L194" s="9">
        <v>325.26918</v>
      </c>
      <c r="M194" s="9"/>
      <c r="N194" s="8"/>
    </row>
    <row r="195" spans="1:14" ht="24">
      <c r="A195" s="6"/>
      <c r="B195" s="5">
        <f t="shared" si="13"/>
        <v>20</v>
      </c>
      <c r="C195" s="158">
        <v>39759</v>
      </c>
      <c r="D195" s="9">
        <v>338.67</v>
      </c>
      <c r="E195" s="9">
        <v>34.537</v>
      </c>
      <c r="F195" s="51">
        <f t="shared" si="16"/>
        <v>2.9839968</v>
      </c>
      <c r="G195" s="9">
        <f t="shared" si="17"/>
        <v>111.44328</v>
      </c>
      <c r="H195" s="51">
        <f t="shared" si="15"/>
        <v>332.54639090150397</v>
      </c>
      <c r="I195" s="5" t="s">
        <v>128</v>
      </c>
      <c r="J195" s="9">
        <v>149.72074</v>
      </c>
      <c r="K195" s="9">
        <v>93.60845</v>
      </c>
      <c r="L195" s="9">
        <v>91.00065</v>
      </c>
      <c r="M195" s="9"/>
      <c r="N195" s="8"/>
    </row>
    <row r="196" spans="1:14" ht="24">
      <c r="A196" s="6"/>
      <c r="B196" s="5">
        <f t="shared" si="13"/>
        <v>21</v>
      </c>
      <c r="C196" s="158">
        <v>39805</v>
      </c>
      <c r="D196" s="9">
        <v>338.24</v>
      </c>
      <c r="E196" s="9">
        <v>7.94</v>
      </c>
      <c r="F196" s="51">
        <f t="shared" si="16"/>
        <v>0.6860160000000001</v>
      </c>
      <c r="G196" s="9">
        <f t="shared" si="17"/>
        <v>21.547773333333335</v>
      </c>
      <c r="H196" s="51">
        <f t="shared" si="15"/>
        <v>14.782117271040002</v>
      </c>
      <c r="I196" s="5" t="s">
        <v>129</v>
      </c>
      <c r="J196" s="9">
        <v>34.45719</v>
      </c>
      <c r="K196" s="9">
        <v>26.76264</v>
      </c>
      <c r="L196" s="9">
        <v>3.42349</v>
      </c>
      <c r="M196" s="9"/>
      <c r="N196" s="8"/>
    </row>
    <row r="197" spans="1:14" ht="24">
      <c r="A197" s="6"/>
      <c r="B197" s="5">
        <f t="shared" si="13"/>
        <v>22</v>
      </c>
      <c r="C197" s="158">
        <v>39840</v>
      </c>
      <c r="D197" s="9">
        <v>338.25</v>
      </c>
      <c r="E197" s="9">
        <v>7.482</v>
      </c>
      <c r="F197" s="51">
        <f t="shared" si="16"/>
        <v>0.6464448</v>
      </c>
      <c r="G197" s="9">
        <f t="shared" si="17"/>
        <v>28.994033333333334</v>
      </c>
      <c r="H197" s="51">
        <f t="shared" si="15"/>
        <v>18.743042079360002</v>
      </c>
      <c r="I197" s="5" t="s">
        <v>130</v>
      </c>
      <c r="J197" s="9">
        <v>28.86791</v>
      </c>
      <c r="K197" s="9">
        <v>28.63392</v>
      </c>
      <c r="L197" s="9">
        <v>29.48027</v>
      </c>
      <c r="M197" s="9"/>
      <c r="N197" s="8"/>
    </row>
    <row r="198" spans="1:15" ht="24.75" thickBot="1">
      <c r="A198" s="6"/>
      <c r="B198" s="5">
        <f t="shared" si="13"/>
        <v>23</v>
      </c>
      <c r="C198" s="158">
        <v>39860</v>
      </c>
      <c r="D198" s="9">
        <v>338.27</v>
      </c>
      <c r="E198" s="9">
        <v>10.664</v>
      </c>
      <c r="F198" s="51">
        <f t="shared" si="16"/>
        <v>0.9213696</v>
      </c>
      <c r="G198" s="9">
        <f t="shared" si="17"/>
        <v>15.583476666666664</v>
      </c>
      <c r="H198" s="51">
        <f t="shared" si="15"/>
        <v>14.358141662975997</v>
      </c>
      <c r="I198" s="5" t="s">
        <v>131</v>
      </c>
      <c r="J198" s="9">
        <v>16.84303</v>
      </c>
      <c r="K198" s="9">
        <v>11.30726</v>
      </c>
      <c r="L198" s="9">
        <v>18.60014</v>
      </c>
      <c r="M198" s="9"/>
      <c r="N198" s="8"/>
      <c r="O198" s="63"/>
    </row>
    <row r="199" spans="1:14" ht="24.75" thickBot="1">
      <c r="A199" s="6"/>
      <c r="B199" s="5">
        <f t="shared" si="13"/>
        <v>24</v>
      </c>
      <c r="C199" s="158">
        <v>39890</v>
      </c>
      <c r="D199" s="9">
        <v>338.52</v>
      </c>
      <c r="E199" s="9">
        <v>17.445</v>
      </c>
      <c r="F199" s="51">
        <f t="shared" si="16"/>
        <v>1.5072480000000001</v>
      </c>
      <c r="G199" s="9">
        <f t="shared" si="17"/>
        <v>14.660803333333334</v>
      </c>
      <c r="H199" s="51">
        <f t="shared" si="15"/>
        <v>22.097466502560003</v>
      </c>
      <c r="I199" s="5" t="s">
        <v>132</v>
      </c>
      <c r="J199" s="9">
        <v>14.64611</v>
      </c>
      <c r="K199" s="9">
        <v>9.11876</v>
      </c>
      <c r="L199" s="9">
        <v>20.21754</v>
      </c>
      <c r="M199" s="9"/>
      <c r="N199" s="8"/>
    </row>
    <row r="200" spans="1:14" ht="24">
      <c r="A200" s="6"/>
      <c r="B200" s="69">
        <v>1</v>
      </c>
      <c r="C200" s="163">
        <v>39927</v>
      </c>
      <c r="D200" s="67">
        <v>338.2</v>
      </c>
      <c r="E200" s="67">
        <v>2.444</v>
      </c>
      <c r="F200" s="68">
        <f t="shared" si="16"/>
        <v>0.2111616</v>
      </c>
      <c r="G200" s="67">
        <f t="shared" si="17"/>
        <v>8.236653333333333</v>
      </c>
      <c r="H200" s="68">
        <f t="shared" si="15"/>
        <v>1.739264896512</v>
      </c>
      <c r="I200" s="78" t="s">
        <v>133</v>
      </c>
      <c r="J200" s="67">
        <v>8.14419</v>
      </c>
      <c r="K200" s="67">
        <v>8.8357</v>
      </c>
      <c r="L200" s="67">
        <v>7.73007</v>
      </c>
      <c r="M200" s="9"/>
      <c r="N200" s="8"/>
    </row>
    <row r="201" spans="1:14" ht="24">
      <c r="A201" s="6"/>
      <c r="B201" s="5">
        <v>2</v>
      </c>
      <c r="C201" s="158">
        <v>39946</v>
      </c>
      <c r="D201" s="9">
        <v>338.27</v>
      </c>
      <c r="E201" s="9">
        <v>7.668</v>
      </c>
      <c r="F201" s="51">
        <f t="shared" si="16"/>
        <v>0.6625152000000001</v>
      </c>
      <c r="G201" s="9">
        <f t="shared" si="17"/>
        <v>62.652359999999994</v>
      </c>
      <c r="H201" s="51">
        <f t="shared" si="15"/>
        <v>41.508140815872004</v>
      </c>
      <c r="I201" s="7" t="s">
        <v>134</v>
      </c>
      <c r="J201" s="9">
        <v>47.72802</v>
      </c>
      <c r="K201" s="9">
        <v>62.25485</v>
      </c>
      <c r="L201" s="9">
        <v>77.97421</v>
      </c>
      <c r="M201" s="9"/>
      <c r="N201" s="8"/>
    </row>
    <row r="202" spans="1:14" ht="24">
      <c r="A202" s="6"/>
      <c r="B202" s="5">
        <v>3</v>
      </c>
      <c r="C202" s="158">
        <v>39954</v>
      </c>
      <c r="D202" s="9">
        <v>338.35</v>
      </c>
      <c r="E202" s="9">
        <v>12.849</v>
      </c>
      <c r="F202" s="51">
        <f t="shared" si="16"/>
        <v>1.1101536</v>
      </c>
      <c r="G202" s="9">
        <f t="shared" si="17"/>
        <v>95.75219</v>
      </c>
      <c r="H202" s="51">
        <f t="shared" si="15"/>
        <v>106.299638436384</v>
      </c>
      <c r="I202" s="7" t="s">
        <v>135</v>
      </c>
      <c r="J202" s="9">
        <v>99.72333</v>
      </c>
      <c r="K202" s="9">
        <v>74.05376</v>
      </c>
      <c r="L202" s="9">
        <v>113.47948</v>
      </c>
      <c r="M202" s="9"/>
      <c r="N202" s="8"/>
    </row>
    <row r="203" spans="1:14" ht="24">
      <c r="A203" s="6"/>
      <c r="B203" s="5">
        <v>4</v>
      </c>
      <c r="C203" s="158">
        <v>39959</v>
      </c>
      <c r="D203" s="9">
        <v>338.24</v>
      </c>
      <c r="E203" s="9">
        <v>7.589</v>
      </c>
      <c r="F203" s="51">
        <f aca="true" t="shared" si="18" ref="F203:F430">E203*0.0864</f>
        <v>0.6556896000000001</v>
      </c>
      <c r="G203" s="9">
        <f t="shared" si="17"/>
        <v>51.612036666666675</v>
      </c>
      <c r="H203" s="51">
        <f t="shared" si="15"/>
        <v>33.84147567715201</v>
      </c>
      <c r="I203" s="7" t="s">
        <v>136</v>
      </c>
      <c r="J203" s="9">
        <v>47.77802</v>
      </c>
      <c r="K203" s="9">
        <v>51.27259</v>
      </c>
      <c r="L203" s="9">
        <v>55.7855</v>
      </c>
      <c r="M203" s="9"/>
      <c r="N203" s="8"/>
    </row>
    <row r="204" spans="1:14" ht="24">
      <c r="A204" s="6"/>
      <c r="B204" s="5">
        <v>5</v>
      </c>
      <c r="C204" s="158">
        <v>39967</v>
      </c>
      <c r="D204" s="9">
        <v>338.36</v>
      </c>
      <c r="E204" s="9">
        <v>14.545</v>
      </c>
      <c r="F204" s="51">
        <f t="shared" si="18"/>
        <v>1.256688</v>
      </c>
      <c r="G204" s="9">
        <f t="shared" si="17"/>
        <v>61.56668</v>
      </c>
      <c r="H204" s="51">
        <f t="shared" si="15"/>
        <v>77.37010795584</v>
      </c>
      <c r="I204" s="7" t="s">
        <v>118</v>
      </c>
      <c r="J204" s="9">
        <v>57.88921</v>
      </c>
      <c r="K204" s="9">
        <v>59.87791</v>
      </c>
      <c r="L204" s="9">
        <v>66.93292</v>
      </c>
      <c r="M204" s="9"/>
      <c r="N204" s="8"/>
    </row>
    <row r="205" spans="1:14" ht="24">
      <c r="A205" s="6"/>
      <c r="B205" s="5">
        <v>6</v>
      </c>
      <c r="C205" s="158">
        <v>39979</v>
      </c>
      <c r="D205" s="9">
        <v>338.24</v>
      </c>
      <c r="E205" s="9">
        <v>10.113</v>
      </c>
      <c r="F205" s="51">
        <f t="shared" si="18"/>
        <v>0.8737632</v>
      </c>
      <c r="G205" s="9">
        <f t="shared" si="17"/>
        <v>67.22960666666667</v>
      </c>
      <c r="H205" s="51">
        <f t="shared" si="15"/>
        <v>58.742756255808</v>
      </c>
      <c r="I205" s="7" t="s">
        <v>119</v>
      </c>
      <c r="J205" s="9">
        <v>62.10945</v>
      </c>
      <c r="K205" s="9">
        <v>71.37387</v>
      </c>
      <c r="L205" s="9">
        <v>68.2055</v>
      </c>
      <c r="M205" s="9"/>
      <c r="N205" s="8"/>
    </row>
    <row r="206" spans="1:14" ht="24">
      <c r="A206" s="6"/>
      <c r="B206" s="5">
        <v>7</v>
      </c>
      <c r="C206" s="158">
        <v>39982</v>
      </c>
      <c r="D206" s="9">
        <v>338.26</v>
      </c>
      <c r="E206" s="9">
        <v>8.411</v>
      </c>
      <c r="F206" s="51">
        <f t="shared" si="18"/>
        <v>0.7267104</v>
      </c>
      <c r="G206" s="9">
        <f t="shared" si="17"/>
        <v>70.11247666666667</v>
      </c>
      <c r="H206" s="51">
        <f t="shared" si="15"/>
        <v>50.951465963424</v>
      </c>
      <c r="I206" s="7" t="s">
        <v>137</v>
      </c>
      <c r="J206" s="9">
        <v>67.21901</v>
      </c>
      <c r="K206" s="9">
        <v>70.3377</v>
      </c>
      <c r="L206" s="9">
        <v>72.78072</v>
      </c>
      <c r="M206" s="9"/>
      <c r="N206" s="8"/>
    </row>
    <row r="207" spans="1:14" ht="24">
      <c r="A207" s="6"/>
      <c r="B207" s="5">
        <v>8</v>
      </c>
      <c r="C207" s="158">
        <v>39997</v>
      </c>
      <c r="D207" s="9">
        <v>338.36</v>
      </c>
      <c r="E207" s="9">
        <v>13.941</v>
      </c>
      <c r="F207" s="51">
        <f t="shared" si="18"/>
        <v>1.2045024000000002</v>
      </c>
      <c r="G207" s="9">
        <f t="shared" si="17"/>
        <v>97.63113666666668</v>
      </c>
      <c r="H207" s="51">
        <f t="shared" si="15"/>
        <v>117.59693842972803</v>
      </c>
      <c r="I207" s="7" t="s">
        <v>138</v>
      </c>
      <c r="J207" s="9">
        <v>99.19662</v>
      </c>
      <c r="K207" s="9">
        <v>110.57163</v>
      </c>
      <c r="L207" s="9">
        <v>83.12516</v>
      </c>
      <c r="M207" s="9"/>
      <c r="N207" s="8"/>
    </row>
    <row r="208" spans="1:14" ht="24">
      <c r="A208" s="6"/>
      <c r="B208" s="5">
        <v>9</v>
      </c>
      <c r="C208" s="158">
        <v>40016</v>
      </c>
      <c r="D208" s="9">
        <v>338.35</v>
      </c>
      <c r="E208" s="9">
        <v>13.995</v>
      </c>
      <c r="F208" s="51">
        <f t="shared" si="18"/>
        <v>1.209168</v>
      </c>
      <c r="G208" s="9">
        <f t="shared" si="17"/>
        <v>63.26414</v>
      </c>
      <c r="H208" s="51">
        <f t="shared" si="15"/>
        <v>76.49697363551999</v>
      </c>
      <c r="I208" s="5" t="s">
        <v>139</v>
      </c>
      <c r="J208" s="9">
        <v>66.0573</v>
      </c>
      <c r="K208" s="9">
        <v>55.87363</v>
      </c>
      <c r="L208" s="9">
        <v>67.86149</v>
      </c>
      <c r="M208" s="9"/>
      <c r="N208" s="8"/>
    </row>
    <row r="209" spans="1:14" ht="24">
      <c r="A209" s="6"/>
      <c r="B209" s="5">
        <v>10</v>
      </c>
      <c r="C209" s="158">
        <v>40021</v>
      </c>
      <c r="D209" s="9">
        <v>338.24</v>
      </c>
      <c r="E209" s="9">
        <v>7.982</v>
      </c>
      <c r="F209" s="51">
        <f t="shared" si="18"/>
        <v>0.6896448000000001</v>
      </c>
      <c r="G209" s="9">
        <f t="shared" si="17"/>
        <v>45.104193333333335</v>
      </c>
      <c r="H209" s="51">
        <f t="shared" si="15"/>
        <v>31.105872390528003</v>
      </c>
      <c r="I209" s="5" t="s">
        <v>140</v>
      </c>
      <c r="J209" s="9">
        <v>47.36842</v>
      </c>
      <c r="K209" s="9">
        <v>44.08789</v>
      </c>
      <c r="L209" s="9">
        <v>43.85627</v>
      </c>
      <c r="M209" s="9"/>
      <c r="N209" s="8"/>
    </row>
    <row r="210" spans="1:14" ht="24">
      <c r="A210" s="6"/>
      <c r="B210" s="5">
        <v>11</v>
      </c>
      <c r="C210" s="158">
        <v>40052</v>
      </c>
      <c r="D210" s="9">
        <v>338.71</v>
      </c>
      <c r="E210" s="9">
        <v>28.918</v>
      </c>
      <c r="F210" s="51">
        <f t="shared" si="18"/>
        <v>2.4985152</v>
      </c>
      <c r="G210" s="9">
        <f t="shared" si="17"/>
        <v>119.99050999999999</v>
      </c>
      <c r="H210" s="51">
        <f t="shared" si="15"/>
        <v>299.79811309075194</v>
      </c>
      <c r="I210" s="5" t="s">
        <v>141</v>
      </c>
      <c r="J210" s="9">
        <v>115.00325</v>
      </c>
      <c r="K210" s="9">
        <v>118.16048</v>
      </c>
      <c r="L210" s="9">
        <v>126.8078</v>
      </c>
      <c r="M210" s="9"/>
      <c r="N210" s="8"/>
    </row>
    <row r="211" spans="1:14" ht="24">
      <c r="A211" s="6"/>
      <c r="B211" s="5">
        <v>12</v>
      </c>
      <c r="C211" s="158">
        <v>40064</v>
      </c>
      <c r="D211" s="9">
        <v>338.6</v>
      </c>
      <c r="E211" s="9">
        <v>20.826</v>
      </c>
      <c r="F211" s="51">
        <f t="shared" si="18"/>
        <v>1.7993664</v>
      </c>
      <c r="G211" s="9">
        <f t="shared" si="17"/>
        <v>298.05514666666664</v>
      </c>
      <c r="H211" s="51">
        <f t="shared" si="15"/>
        <v>536.310416259072</v>
      </c>
      <c r="I211" s="5" t="s">
        <v>142</v>
      </c>
      <c r="J211" s="9">
        <v>331.07127</v>
      </c>
      <c r="K211" s="9">
        <v>291.30815</v>
      </c>
      <c r="L211" s="9">
        <v>271.78602</v>
      </c>
      <c r="M211" s="9"/>
      <c r="N211" s="8"/>
    </row>
    <row r="212" spans="1:14" ht="24">
      <c r="A212" s="6"/>
      <c r="B212" s="5">
        <v>13</v>
      </c>
      <c r="C212" s="158">
        <v>40074</v>
      </c>
      <c r="D212" s="9">
        <v>340.105</v>
      </c>
      <c r="E212" s="9">
        <v>112.268</v>
      </c>
      <c r="F212" s="51">
        <f t="shared" si="18"/>
        <v>9.6999552</v>
      </c>
      <c r="G212" s="9">
        <f aca="true" t="shared" si="19" ref="G212:G219">+AVERAGE(J212:L212)</f>
        <v>334.25369333333333</v>
      </c>
      <c r="H212" s="51">
        <f aca="true" t="shared" si="20" ref="H212:H219">G212*F212</f>
        <v>3242.245850767872</v>
      </c>
      <c r="I212" s="5" t="s">
        <v>143</v>
      </c>
      <c r="J212" s="9">
        <v>298.61586</v>
      </c>
      <c r="K212" s="9">
        <v>351.10482</v>
      </c>
      <c r="L212" s="9">
        <v>353.0404</v>
      </c>
      <c r="M212" s="9"/>
      <c r="N212" s="8"/>
    </row>
    <row r="213" spans="1:14" ht="24">
      <c r="A213" s="6"/>
      <c r="B213" s="5">
        <v>14</v>
      </c>
      <c r="C213" s="158">
        <v>40094</v>
      </c>
      <c r="D213" s="9">
        <v>338.61</v>
      </c>
      <c r="E213" s="9">
        <v>18.799</v>
      </c>
      <c r="F213" s="51">
        <f t="shared" si="18"/>
        <v>1.6242336</v>
      </c>
      <c r="G213" s="9">
        <f t="shared" si="19"/>
        <v>95.57365</v>
      </c>
      <c r="H213" s="51">
        <f t="shared" si="20"/>
        <v>155.23393360464</v>
      </c>
      <c r="I213" s="5" t="s">
        <v>144</v>
      </c>
      <c r="J213" s="9">
        <v>108.70767</v>
      </c>
      <c r="K213" s="9">
        <v>88.10913</v>
      </c>
      <c r="L213" s="9">
        <v>89.90415</v>
      </c>
      <c r="M213" s="9"/>
      <c r="N213" s="8"/>
    </row>
    <row r="214" spans="1:14" ht="24">
      <c r="A214" s="6"/>
      <c r="B214" s="5">
        <v>15</v>
      </c>
      <c r="C214" s="158">
        <v>40103</v>
      </c>
      <c r="D214" s="9">
        <v>338.63</v>
      </c>
      <c r="E214" s="9">
        <v>28.303</v>
      </c>
      <c r="F214" s="51">
        <f t="shared" si="18"/>
        <v>2.4453792</v>
      </c>
      <c r="G214" s="9">
        <f t="shared" si="19"/>
        <v>100.78143333333333</v>
      </c>
      <c r="H214" s="51">
        <f t="shared" si="20"/>
        <v>246.44882081952</v>
      </c>
      <c r="I214" s="5" t="s">
        <v>145</v>
      </c>
      <c r="J214" s="9">
        <v>105.83804</v>
      </c>
      <c r="K214" s="9">
        <v>92.40881</v>
      </c>
      <c r="L214" s="9">
        <v>104.09745</v>
      </c>
      <c r="M214" s="9"/>
      <c r="N214" s="8"/>
    </row>
    <row r="215" spans="1:14" ht="24">
      <c r="A215" s="6"/>
      <c r="B215" s="5">
        <v>16</v>
      </c>
      <c r="C215" s="158">
        <v>40107</v>
      </c>
      <c r="D215" s="9">
        <v>338.68</v>
      </c>
      <c r="E215" s="9">
        <v>31.338</v>
      </c>
      <c r="F215" s="51">
        <f t="shared" si="18"/>
        <v>2.7076032000000003</v>
      </c>
      <c r="G215" s="9">
        <f t="shared" si="19"/>
        <v>311.19963</v>
      </c>
      <c r="H215" s="51">
        <f t="shared" si="20"/>
        <v>842.6051140268162</v>
      </c>
      <c r="I215" s="5" t="s">
        <v>146</v>
      </c>
      <c r="J215" s="9">
        <v>325.28259</v>
      </c>
      <c r="K215" s="9">
        <v>316.11905</v>
      </c>
      <c r="L215" s="9">
        <v>292.19725</v>
      </c>
      <c r="M215" s="9"/>
      <c r="N215" s="8"/>
    </row>
    <row r="216" spans="1:14" ht="24">
      <c r="A216" s="6"/>
      <c r="B216" s="5">
        <v>17</v>
      </c>
      <c r="C216" s="158">
        <v>40113</v>
      </c>
      <c r="D216" s="9">
        <v>338.61</v>
      </c>
      <c r="E216" s="9">
        <v>18.344</v>
      </c>
      <c r="F216" s="51">
        <f t="shared" si="18"/>
        <v>1.5849216000000002</v>
      </c>
      <c r="G216" s="9">
        <f t="shared" si="19"/>
        <v>98.24308</v>
      </c>
      <c r="H216" s="51">
        <f t="shared" si="20"/>
        <v>155.70757954252804</v>
      </c>
      <c r="I216" s="5" t="s">
        <v>114</v>
      </c>
      <c r="J216" s="9">
        <v>101.39639</v>
      </c>
      <c r="K216" s="9">
        <v>98.43368</v>
      </c>
      <c r="L216" s="9">
        <v>94.89917</v>
      </c>
      <c r="M216" s="9"/>
      <c r="N216" s="8"/>
    </row>
    <row r="217" spans="1:14" ht="24">
      <c r="A217" s="6"/>
      <c r="B217" s="5">
        <v>18</v>
      </c>
      <c r="C217" s="158">
        <v>40126</v>
      </c>
      <c r="D217" s="9">
        <v>338.4</v>
      </c>
      <c r="E217" s="9">
        <v>8.993</v>
      </c>
      <c r="F217" s="51">
        <f t="shared" si="18"/>
        <v>0.7769952000000001</v>
      </c>
      <c r="G217" s="9">
        <f t="shared" si="19"/>
        <v>59.34978666666667</v>
      </c>
      <c r="H217" s="51">
        <f t="shared" si="20"/>
        <v>46.11449936102401</v>
      </c>
      <c r="I217" s="5" t="s">
        <v>115</v>
      </c>
      <c r="J217" s="9">
        <v>63.9396</v>
      </c>
      <c r="K217" s="9">
        <v>52.32074</v>
      </c>
      <c r="L217" s="9">
        <v>61.78902</v>
      </c>
      <c r="M217" s="9"/>
      <c r="N217" s="8"/>
    </row>
    <row r="218" spans="1:14" ht="24">
      <c r="A218" s="6"/>
      <c r="B218" s="5">
        <v>19</v>
      </c>
      <c r="C218" s="158">
        <v>40127</v>
      </c>
      <c r="D218" s="9">
        <v>338.39</v>
      </c>
      <c r="E218" s="9">
        <v>8.813</v>
      </c>
      <c r="F218" s="51">
        <f t="shared" si="18"/>
        <v>0.7614432000000001</v>
      </c>
      <c r="G218" s="9">
        <f t="shared" si="19"/>
        <v>44.59975</v>
      </c>
      <c r="H218" s="51">
        <f t="shared" si="20"/>
        <v>33.960176359200005</v>
      </c>
      <c r="I218" s="5" t="s">
        <v>147</v>
      </c>
      <c r="J218" s="9">
        <v>47.2516</v>
      </c>
      <c r="K218" s="9">
        <v>41.1425</v>
      </c>
      <c r="L218" s="9">
        <v>45.40515</v>
      </c>
      <c r="M218" s="9"/>
      <c r="N218" s="8"/>
    </row>
    <row r="219" spans="1:14" ht="24">
      <c r="A219" s="6"/>
      <c r="B219" s="5">
        <v>20</v>
      </c>
      <c r="C219" s="158">
        <v>40132</v>
      </c>
      <c r="D219" s="9">
        <v>338.35</v>
      </c>
      <c r="E219" s="9">
        <v>8.474</v>
      </c>
      <c r="F219" s="51">
        <f t="shared" si="18"/>
        <v>0.7321536000000001</v>
      </c>
      <c r="G219" s="9">
        <f t="shared" si="19"/>
        <v>51.38953333333333</v>
      </c>
      <c r="H219" s="51">
        <f t="shared" si="20"/>
        <v>37.625031832320005</v>
      </c>
      <c r="I219" s="5" t="s">
        <v>128</v>
      </c>
      <c r="J219" s="9">
        <v>45.67028</v>
      </c>
      <c r="K219" s="9">
        <v>41.0586</v>
      </c>
      <c r="L219" s="9">
        <v>67.43972</v>
      </c>
      <c r="M219" s="9"/>
      <c r="N219" s="8"/>
    </row>
    <row r="220" spans="1:14" ht="24">
      <c r="A220" s="6"/>
      <c r="B220" s="5">
        <v>21</v>
      </c>
      <c r="C220" s="158">
        <v>40140</v>
      </c>
      <c r="D220" s="9">
        <v>338.27</v>
      </c>
      <c r="E220" s="9">
        <v>7.733</v>
      </c>
      <c r="F220" s="51">
        <f t="shared" si="18"/>
        <v>0.6681312</v>
      </c>
      <c r="G220" s="9">
        <f aca="true" t="shared" si="21" ref="G220:G314">+AVERAGE(J220:L220)</f>
        <v>115.87006000000001</v>
      </c>
      <c r="H220" s="51">
        <f aca="true" t="shared" si="22" ref="H220:H314">G220*F220</f>
        <v>77.41640223187201</v>
      </c>
      <c r="I220" s="5" t="s">
        <v>129</v>
      </c>
      <c r="J220" s="9">
        <v>81.93492</v>
      </c>
      <c r="K220" s="9">
        <v>76.25783</v>
      </c>
      <c r="L220" s="9">
        <v>189.41743</v>
      </c>
      <c r="M220" s="6"/>
      <c r="N220" s="6"/>
    </row>
    <row r="221" spans="1:14" ht="24">
      <c r="A221" s="6"/>
      <c r="B221" s="5">
        <v>22</v>
      </c>
      <c r="C221" s="158">
        <v>40152</v>
      </c>
      <c r="D221" s="9">
        <v>338.17</v>
      </c>
      <c r="E221" s="9">
        <v>7.018</v>
      </c>
      <c r="F221" s="51">
        <f t="shared" si="18"/>
        <v>0.6063552</v>
      </c>
      <c r="G221" s="9">
        <f t="shared" si="21"/>
        <v>2.7925333333333335</v>
      </c>
      <c r="H221" s="51">
        <f t="shared" si="22"/>
        <v>1.6932671078400001</v>
      </c>
      <c r="I221" s="5" t="s">
        <v>130</v>
      </c>
      <c r="J221" s="9">
        <v>1.85678</v>
      </c>
      <c r="K221" s="9">
        <v>1.0007</v>
      </c>
      <c r="L221" s="9">
        <v>5.52012</v>
      </c>
      <c r="M221" s="6"/>
      <c r="N221" s="6"/>
    </row>
    <row r="222" spans="1:14" ht="24">
      <c r="A222" s="6"/>
      <c r="B222" s="5">
        <v>23</v>
      </c>
      <c r="C222" s="158">
        <v>40164</v>
      </c>
      <c r="D222" s="9">
        <v>338.17</v>
      </c>
      <c r="E222" s="9">
        <v>6.613</v>
      </c>
      <c r="F222" s="51">
        <f t="shared" si="18"/>
        <v>0.5713632000000001</v>
      </c>
      <c r="G222" s="9">
        <f t="shared" si="21"/>
        <v>12.103103333333332</v>
      </c>
      <c r="H222" s="51">
        <f t="shared" si="22"/>
        <v>6.915267850464</v>
      </c>
      <c r="I222" s="5" t="s">
        <v>131</v>
      </c>
      <c r="J222" s="9">
        <v>7.80708</v>
      </c>
      <c r="K222" s="9">
        <v>19.81525</v>
      </c>
      <c r="L222" s="9">
        <v>8.68698</v>
      </c>
      <c r="M222" s="6"/>
      <c r="N222" s="6"/>
    </row>
    <row r="223" spans="1:14" ht="24">
      <c r="A223" s="6"/>
      <c r="B223" s="5">
        <v>24</v>
      </c>
      <c r="C223" s="158">
        <v>40166</v>
      </c>
      <c r="D223" s="9">
        <v>338.19</v>
      </c>
      <c r="E223" s="9">
        <v>6.371</v>
      </c>
      <c r="F223" s="51">
        <f t="shared" si="18"/>
        <v>0.5504544000000001</v>
      </c>
      <c r="G223" s="9">
        <f t="shared" si="21"/>
        <v>13.824016666666665</v>
      </c>
      <c r="H223" s="51">
        <f t="shared" si="22"/>
        <v>7.6094907998400005</v>
      </c>
      <c r="I223" s="5" t="s">
        <v>132</v>
      </c>
      <c r="J223" s="9">
        <v>14.09985</v>
      </c>
      <c r="K223" s="9">
        <v>6.56802</v>
      </c>
      <c r="L223" s="9">
        <v>20.80418</v>
      </c>
      <c r="M223" s="6"/>
      <c r="N223" s="6"/>
    </row>
    <row r="224" spans="1:14" ht="24">
      <c r="A224" s="6"/>
      <c r="B224" s="5">
        <v>25</v>
      </c>
      <c r="C224" s="158">
        <v>40172</v>
      </c>
      <c r="D224" s="9">
        <v>338.15</v>
      </c>
      <c r="E224" s="9">
        <v>6.296</v>
      </c>
      <c r="F224" s="51">
        <f t="shared" si="18"/>
        <v>0.5439744000000001</v>
      </c>
      <c r="G224" s="9">
        <f t="shared" si="21"/>
        <v>7.632863333333333</v>
      </c>
      <c r="H224" s="51">
        <f t="shared" si="22"/>
        <v>4.152082252032001</v>
      </c>
      <c r="I224" s="5" t="s">
        <v>148</v>
      </c>
      <c r="J224" s="9">
        <v>5.22794</v>
      </c>
      <c r="K224" s="9">
        <v>10.36707</v>
      </c>
      <c r="L224" s="9">
        <v>7.30358</v>
      </c>
      <c r="M224" s="6"/>
      <c r="N224" s="6"/>
    </row>
    <row r="225" spans="1:14" ht="24">
      <c r="A225" s="6"/>
      <c r="B225" s="5">
        <v>26</v>
      </c>
      <c r="C225" s="158">
        <v>40193</v>
      </c>
      <c r="D225" s="9">
        <v>338.09</v>
      </c>
      <c r="E225" s="9">
        <v>4.672</v>
      </c>
      <c r="F225" s="51">
        <f t="shared" si="18"/>
        <v>0.4036608</v>
      </c>
      <c r="G225" s="9">
        <f t="shared" si="21"/>
        <v>23.8639</v>
      </c>
      <c r="H225" s="51">
        <f t="shared" si="22"/>
        <v>9.63292096512</v>
      </c>
      <c r="I225" s="5" t="s">
        <v>149</v>
      </c>
      <c r="J225" s="9">
        <v>27.77006</v>
      </c>
      <c r="K225" s="9">
        <v>23.42976</v>
      </c>
      <c r="L225" s="9">
        <v>20.39188</v>
      </c>
      <c r="M225" s="6"/>
      <c r="N225" s="6"/>
    </row>
    <row r="226" spans="1:14" ht="24">
      <c r="A226" s="6"/>
      <c r="B226" s="5">
        <v>27</v>
      </c>
      <c r="C226" s="158">
        <v>40197</v>
      </c>
      <c r="D226" s="9">
        <v>338.09</v>
      </c>
      <c r="E226" s="9">
        <v>4.308</v>
      </c>
      <c r="F226" s="51">
        <f t="shared" si="18"/>
        <v>0.3722112</v>
      </c>
      <c r="G226" s="9">
        <f t="shared" si="21"/>
        <v>30.648923333333332</v>
      </c>
      <c r="H226" s="51">
        <f t="shared" si="22"/>
        <v>11.407872532608</v>
      </c>
      <c r="I226" s="5" t="s">
        <v>150</v>
      </c>
      <c r="J226" s="9">
        <v>20.25088</v>
      </c>
      <c r="K226" s="9">
        <v>19.02999</v>
      </c>
      <c r="L226" s="9">
        <v>52.6659</v>
      </c>
      <c r="M226" s="6"/>
      <c r="N226" s="6"/>
    </row>
    <row r="227" spans="1:14" ht="24">
      <c r="A227" s="6"/>
      <c r="B227" s="5">
        <v>28</v>
      </c>
      <c r="C227" s="158">
        <v>40204</v>
      </c>
      <c r="D227" s="9">
        <v>338.07</v>
      </c>
      <c r="E227" s="9">
        <v>4.172</v>
      </c>
      <c r="F227" s="51">
        <f t="shared" si="18"/>
        <v>0.36046079999999997</v>
      </c>
      <c r="G227" s="9">
        <f t="shared" si="21"/>
        <v>12.264809999999999</v>
      </c>
      <c r="H227" s="51">
        <f t="shared" si="22"/>
        <v>4.420983224447999</v>
      </c>
      <c r="I227" s="5" t="s">
        <v>151</v>
      </c>
      <c r="J227" s="9">
        <v>20.95521</v>
      </c>
      <c r="K227" s="9">
        <v>11.56133</v>
      </c>
      <c r="L227" s="9">
        <v>4.27789</v>
      </c>
      <c r="M227" s="6"/>
      <c r="N227" s="6"/>
    </row>
    <row r="228" spans="1:14" ht="24">
      <c r="A228" s="6"/>
      <c r="B228" s="5">
        <v>29</v>
      </c>
      <c r="C228" s="158">
        <v>40214</v>
      </c>
      <c r="D228" s="9">
        <v>338.18</v>
      </c>
      <c r="E228" s="9">
        <v>6.766</v>
      </c>
      <c r="F228" s="51">
        <f t="shared" si="18"/>
        <v>0.5845824000000001</v>
      </c>
      <c r="G228" s="9">
        <f t="shared" si="21"/>
        <v>38.217463333333335</v>
      </c>
      <c r="H228" s="51">
        <f t="shared" si="22"/>
        <v>22.341256437312</v>
      </c>
      <c r="I228" s="5" t="s">
        <v>152</v>
      </c>
      <c r="J228" s="9">
        <v>36.9865</v>
      </c>
      <c r="K228" s="9">
        <v>39.36473</v>
      </c>
      <c r="L228" s="9">
        <v>38.30116</v>
      </c>
      <c r="M228" s="6"/>
      <c r="N228" s="6"/>
    </row>
    <row r="229" spans="1:14" ht="24">
      <c r="A229" s="6"/>
      <c r="B229" s="5">
        <v>30</v>
      </c>
      <c r="C229" s="158">
        <v>40221</v>
      </c>
      <c r="D229" s="9">
        <v>338.05</v>
      </c>
      <c r="E229" s="9">
        <v>3.41</v>
      </c>
      <c r="F229" s="9">
        <f t="shared" si="18"/>
        <v>0.29462400000000005</v>
      </c>
      <c r="G229" s="9">
        <f t="shared" si="21"/>
        <v>38.24685</v>
      </c>
      <c r="H229" s="9">
        <f t="shared" si="22"/>
        <v>11.268439934400003</v>
      </c>
      <c r="I229" s="5" t="s">
        <v>153</v>
      </c>
      <c r="J229" s="9">
        <v>33.3028</v>
      </c>
      <c r="K229" s="9">
        <v>43.74609</v>
      </c>
      <c r="L229" s="9">
        <v>37.69166</v>
      </c>
      <c r="M229" s="6"/>
      <c r="N229" s="6"/>
    </row>
    <row r="230" spans="1:14" ht="24">
      <c r="A230" s="6"/>
      <c r="B230" s="5">
        <v>31</v>
      </c>
      <c r="C230" s="158">
        <v>40227</v>
      </c>
      <c r="D230" s="9">
        <v>338.04</v>
      </c>
      <c r="E230" s="9">
        <v>3.293</v>
      </c>
      <c r="F230" s="9">
        <f t="shared" si="18"/>
        <v>0.2845152</v>
      </c>
      <c r="G230" s="9">
        <f t="shared" si="21"/>
        <v>32.85087333333333</v>
      </c>
      <c r="H230" s="9">
        <f t="shared" si="22"/>
        <v>9.346572796608001</v>
      </c>
      <c r="I230" s="5" t="s">
        <v>154</v>
      </c>
      <c r="J230" s="9">
        <v>33.59312</v>
      </c>
      <c r="K230" s="9">
        <v>39.33776</v>
      </c>
      <c r="L230" s="9">
        <v>25.62174</v>
      </c>
      <c r="M230" s="6"/>
      <c r="N230" s="6"/>
    </row>
    <row r="231" spans="1:14" ht="24">
      <c r="A231" s="6"/>
      <c r="B231" s="5">
        <v>32</v>
      </c>
      <c r="C231" s="158">
        <v>40245</v>
      </c>
      <c r="D231" s="9">
        <v>338.23</v>
      </c>
      <c r="E231" s="9">
        <v>7.719</v>
      </c>
      <c r="F231" s="9">
        <f t="shared" si="18"/>
        <v>0.6669216000000001</v>
      </c>
      <c r="G231" s="9">
        <f t="shared" si="21"/>
        <v>74.13717333333334</v>
      </c>
      <c r="H231" s="9">
        <f t="shared" si="22"/>
        <v>49.44368225894401</v>
      </c>
      <c r="I231" s="5" t="s">
        <v>155</v>
      </c>
      <c r="J231" s="9">
        <v>81.38035</v>
      </c>
      <c r="K231" s="9">
        <v>70.75184</v>
      </c>
      <c r="L231" s="9">
        <v>70.27933</v>
      </c>
      <c r="M231" s="6"/>
      <c r="N231" s="6"/>
    </row>
    <row r="232" spans="1:14" ht="24.75" thickBot="1">
      <c r="A232" s="63"/>
      <c r="B232" s="60">
        <v>33</v>
      </c>
      <c r="C232" s="162">
        <v>40259</v>
      </c>
      <c r="D232" s="61">
        <v>338.26</v>
      </c>
      <c r="E232" s="61">
        <v>8.95</v>
      </c>
      <c r="F232" s="61">
        <f t="shared" si="18"/>
        <v>0.77328</v>
      </c>
      <c r="G232" s="61">
        <f t="shared" si="21"/>
        <v>53.71991</v>
      </c>
      <c r="H232" s="61">
        <f t="shared" si="22"/>
        <v>41.5405320048</v>
      </c>
      <c r="I232" s="60" t="s">
        <v>156</v>
      </c>
      <c r="J232" s="61">
        <v>60.82762</v>
      </c>
      <c r="K232" s="61">
        <v>51.00424</v>
      </c>
      <c r="L232" s="61">
        <v>49.32787</v>
      </c>
      <c r="M232" s="6"/>
      <c r="N232" s="6"/>
    </row>
    <row r="233" spans="1:14" ht="24">
      <c r="A233" s="6"/>
      <c r="B233" s="5">
        <v>1</v>
      </c>
      <c r="C233" s="158">
        <v>40276</v>
      </c>
      <c r="D233" s="9">
        <v>338.23</v>
      </c>
      <c r="E233" s="9">
        <v>7.719</v>
      </c>
      <c r="F233" s="9">
        <f t="shared" si="18"/>
        <v>0.6669216000000001</v>
      </c>
      <c r="G233" s="9">
        <f t="shared" si="21"/>
        <v>60.61094</v>
      </c>
      <c r="H233" s="9">
        <f t="shared" si="22"/>
        <v>40.422745082304004</v>
      </c>
      <c r="I233" s="5" t="s">
        <v>157</v>
      </c>
      <c r="J233" s="9">
        <v>38.44215</v>
      </c>
      <c r="K233" s="9">
        <v>78.21879</v>
      </c>
      <c r="L233" s="9">
        <v>65.17188</v>
      </c>
      <c r="M233" s="6"/>
      <c r="N233" s="6"/>
    </row>
    <row r="234" spans="1:14" ht="24">
      <c r="A234" s="6"/>
      <c r="B234" s="5">
        <v>2</v>
      </c>
      <c r="C234" s="158">
        <v>40290</v>
      </c>
      <c r="D234" s="9">
        <v>338.26</v>
      </c>
      <c r="E234" s="9">
        <v>8.95</v>
      </c>
      <c r="F234" s="9">
        <f t="shared" si="18"/>
        <v>0.77328</v>
      </c>
      <c r="G234" s="9">
        <f t="shared" si="21"/>
        <v>40.60658333333333</v>
      </c>
      <c r="H234" s="9">
        <f t="shared" si="22"/>
        <v>31.40025876</v>
      </c>
      <c r="I234" s="5" t="s">
        <v>158</v>
      </c>
      <c r="J234" s="9">
        <v>39.14388</v>
      </c>
      <c r="K234" s="9">
        <v>32.17529</v>
      </c>
      <c r="L234" s="9">
        <v>50.50058</v>
      </c>
      <c r="M234" s="6"/>
      <c r="N234" s="6"/>
    </row>
    <row r="235" spans="1:14" ht="24">
      <c r="A235" s="6"/>
      <c r="B235" s="5">
        <v>3</v>
      </c>
      <c r="C235" s="158">
        <v>40308</v>
      </c>
      <c r="D235" s="9">
        <v>338.3</v>
      </c>
      <c r="E235" s="9">
        <v>7.958</v>
      </c>
      <c r="F235" s="9">
        <f t="shared" si="18"/>
        <v>0.6875712</v>
      </c>
      <c r="G235" s="9">
        <f t="shared" si="21"/>
        <v>22.71038333333333</v>
      </c>
      <c r="H235" s="9">
        <f t="shared" si="22"/>
        <v>15.615005520959999</v>
      </c>
      <c r="I235" s="79" t="s">
        <v>159</v>
      </c>
      <c r="J235" s="9">
        <v>13.77959</v>
      </c>
      <c r="K235" s="9">
        <v>28.2012</v>
      </c>
      <c r="L235" s="9">
        <v>26.15036</v>
      </c>
      <c r="M235" s="6"/>
      <c r="N235" s="6"/>
    </row>
    <row r="236" spans="1:14" ht="24">
      <c r="A236" s="6"/>
      <c r="B236" s="5">
        <v>4</v>
      </c>
      <c r="C236" s="158">
        <v>40318</v>
      </c>
      <c r="D236" s="9">
        <v>338.23</v>
      </c>
      <c r="E236" s="9">
        <v>8.958</v>
      </c>
      <c r="F236" s="9">
        <f t="shared" si="18"/>
        <v>0.7739712000000001</v>
      </c>
      <c r="G236" s="9">
        <f t="shared" si="21"/>
        <v>13.867289999999999</v>
      </c>
      <c r="H236" s="9">
        <f t="shared" si="22"/>
        <v>10.732883082048</v>
      </c>
      <c r="I236" s="79" t="s">
        <v>160</v>
      </c>
      <c r="J236" s="9">
        <v>9.74697</v>
      </c>
      <c r="K236" s="9">
        <v>24.70816</v>
      </c>
      <c r="L236" s="9">
        <v>7.14674</v>
      </c>
      <c r="M236" s="6"/>
      <c r="N236" s="6"/>
    </row>
    <row r="237" spans="1:14" ht="24">
      <c r="A237" s="6"/>
      <c r="B237" s="5">
        <v>5</v>
      </c>
      <c r="C237" s="158">
        <v>40338</v>
      </c>
      <c r="D237" s="9">
        <v>338.23</v>
      </c>
      <c r="E237" s="9">
        <v>6.313</v>
      </c>
      <c r="F237" s="9">
        <f t="shared" si="18"/>
        <v>0.5454432</v>
      </c>
      <c r="G237" s="9">
        <f t="shared" si="21"/>
        <v>97.37204333333334</v>
      </c>
      <c r="H237" s="9">
        <f t="shared" si="22"/>
        <v>53.110918906272005</v>
      </c>
      <c r="I237" s="79" t="s">
        <v>161</v>
      </c>
      <c r="J237" s="9">
        <v>130.14935</v>
      </c>
      <c r="K237" s="9">
        <v>89.52584</v>
      </c>
      <c r="L237" s="9">
        <v>72.44094</v>
      </c>
      <c r="M237" s="6"/>
      <c r="N237" s="6"/>
    </row>
    <row r="238" spans="1:14" ht="24">
      <c r="A238" s="6"/>
      <c r="B238" s="5">
        <v>6</v>
      </c>
      <c r="C238" s="158">
        <v>40343</v>
      </c>
      <c r="D238" s="9">
        <v>338.81</v>
      </c>
      <c r="E238" s="9">
        <v>4.982</v>
      </c>
      <c r="F238" s="9">
        <f t="shared" si="18"/>
        <v>0.4304448</v>
      </c>
      <c r="G238" s="9">
        <f t="shared" si="21"/>
        <v>91.89317999999999</v>
      </c>
      <c r="H238" s="9">
        <f t="shared" si="22"/>
        <v>39.554941486463996</v>
      </c>
      <c r="I238" s="79" t="s">
        <v>162</v>
      </c>
      <c r="J238" s="9">
        <v>54.0008</v>
      </c>
      <c r="K238" s="9">
        <v>145.04664</v>
      </c>
      <c r="L238" s="9">
        <v>76.6321</v>
      </c>
      <c r="M238" s="6"/>
      <c r="N238" s="6"/>
    </row>
    <row r="239" spans="1:14" ht="24">
      <c r="A239" s="6"/>
      <c r="B239" s="5">
        <v>7</v>
      </c>
      <c r="C239" s="158">
        <v>40353</v>
      </c>
      <c r="D239" s="9">
        <v>338.23</v>
      </c>
      <c r="E239" s="9">
        <v>6.423</v>
      </c>
      <c r="F239" s="9">
        <f t="shared" si="18"/>
        <v>0.5549472000000001</v>
      </c>
      <c r="G239" s="9">
        <f t="shared" si="21"/>
        <v>60.137323333333335</v>
      </c>
      <c r="H239" s="9">
        <f t="shared" si="22"/>
        <v>33.373039199328005</v>
      </c>
      <c r="I239" s="79" t="s">
        <v>163</v>
      </c>
      <c r="J239" s="9">
        <v>66.12811</v>
      </c>
      <c r="K239" s="9">
        <v>63.35069</v>
      </c>
      <c r="L239" s="9">
        <v>50.93317</v>
      </c>
      <c r="M239" s="6"/>
      <c r="N239" s="6"/>
    </row>
    <row r="240" spans="1:14" ht="24">
      <c r="A240" s="6"/>
      <c r="B240" s="5">
        <v>8</v>
      </c>
      <c r="C240" s="158">
        <v>40361</v>
      </c>
      <c r="D240" s="9">
        <v>338.22</v>
      </c>
      <c r="E240" s="9">
        <v>6.151</v>
      </c>
      <c r="F240" s="9">
        <f t="shared" si="18"/>
        <v>0.5314464</v>
      </c>
      <c r="G240" s="9">
        <f t="shared" si="21"/>
        <v>78.94212666666667</v>
      </c>
      <c r="H240" s="9">
        <f t="shared" si="22"/>
        <v>41.953509025344</v>
      </c>
      <c r="I240" s="79" t="s">
        <v>164</v>
      </c>
      <c r="J240" s="9">
        <v>54.122</v>
      </c>
      <c r="K240" s="9">
        <v>101.24002</v>
      </c>
      <c r="L240" s="9">
        <v>81.46436</v>
      </c>
      <c r="M240" s="6"/>
      <c r="N240" s="6"/>
    </row>
    <row r="241" spans="1:14" ht="24">
      <c r="A241" s="6"/>
      <c r="B241" s="5">
        <v>9</v>
      </c>
      <c r="C241" s="158">
        <v>40371</v>
      </c>
      <c r="D241" s="9">
        <v>338.16</v>
      </c>
      <c r="E241" s="9">
        <v>5.669</v>
      </c>
      <c r="F241" s="9">
        <f t="shared" si="18"/>
        <v>0.4898016</v>
      </c>
      <c r="G241" s="9">
        <f t="shared" si="21"/>
        <v>193.46152666666669</v>
      </c>
      <c r="H241" s="9">
        <f t="shared" si="22"/>
        <v>94.75776529977601</v>
      </c>
      <c r="I241" s="79" t="s">
        <v>165</v>
      </c>
      <c r="J241" s="9">
        <v>193.03058</v>
      </c>
      <c r="K241" s="9">
        <v>193.67408</v>
      </c>
      <c r="L241" s="9">
        <v>193.67992</v>
      </c>
      <c r="M241" s="6"/>
      <c r="N241" s="6"/>
    </row>
    <row r="242" spans="1:14" ht="24">
      <c r="A242" s="6"/>
      <c r="B242" s="5">
        <v>10</v>
      </c>
      <c r="C242" s="158">
        <v>40380</v>
      </c>
      <c r="D242" s="9">
        <v>338.45</v>
      </c>
      <c r="E242" s="9">
        <v>11.654</v>
      </c>
      <c r="F242" s="9">
        <f t="shared" si="18"/>
        <v>1.0069056</v>
      </c>
      <c r="G242" s="9">
        <f t="shared" si="21"/>
        <v>122.04885666666667</v>
      </c>
      <c r="H242" s="9">
        <f t="shared" si="22"/>
        <v>122.89167725126401</v>
      </c>
      <c r="I242" s="79" t="s">
        <v>140</v>
      </c>
      <c r="J242" s="9">
        <v>108.50072</v>
      </c>
      <c r="K242" s="9">
        <v>109.50094</v>
      </c>
      <c r="L242" s="9">
        <v>148.14491</v>
      </c>
      <c r="M242" s="6"/>
      <c r="N242" s="6"/>
    </row>
    <row r="243" spans="1:14" ht="24">
      <c r="A243" s="6"/>
      <c r="B243" s="5">
        <v>11</v>
      </c>
      <c r="C243" s="158">
        <v>40394</v>
      </c>
      <c r="D243" s="9">
        <v>339.25</v>
      </c>
      <c r="E243" s="9">
        <v>41.108</v>
      </c>
      <c r="F243" s="9">
        <f t="shared" si="18"/>
        <v>3.5517312</v>
      </c>
      <c r="G243" s="9">
        <f t="shared" si="21"/>
        <v>281.94699999999995</v>
      </c>
      <c r="H243" s="9">
        <f t="shared" si="22"/>
        <v>1001.3999566463998</v>
      </c>
      <c r="I243" s="79" t="s">
        <v>141</v>
      </c>
      <c r="J243" s="9">
        <v>164.79787</v>
      </c>
      <c r="K243" s="9">
        <v>299.12501</v>
      </c>
      <c r="L243" s="9">
        <v>381.91812</v>
      </c>
      <c r="M243" s="6"/>
      <c r="N243" s="6"/>
    </row>
    <row r="244" spans="1:14" ht="24">
      <c r="A244" s="6"/>
      <c r="B244" s="5">
        <v>12</v>
      </c>
      <c r="C244" s="158">
        <v>40402</v>
      </c>
      <c r="D244" s="9">
        <v>339.72</v>
      </c>
      <c r="E244" s="9">
        <v>66.587</v>
      </c>
      <c r="F244" s="9">
        <f t="shared" si="18"/>
        <v>5.753116800000001</v>
      </c>
      <c r="G244" s="9">
        <f t="shared" si="21"/>
        <v>206.94089666666665</v>
      </c>
      <c r="H244" s="9">
        <f t="shared" si="22"/>
        <v>1190.555149220064</v>
      </c>
      <c r="I244" s="79" t="s">
        <v>142</v>
      </c>
      <c r="J244" s="9">
        <v>268.5716</v>
      </c>
      <c r="K244" s="9">
        <v>199.81573</v>
      </c>
      <c r="L244" s="9">
        <v>152.43536</v>
      </c>
      <c r="M244" s="6"/>
      <c r="N244" s="6"/>
    </row>
    <row r="245" spans="1:14" ht="24">
      <c r="A245" s="6"/>
      <c r="B245" s="5">
        <v>13</v>
      </c>
      <c r="C245" s="158">
        <v>40417</v>
      </c>
      <c r="D245" s="9">
        <v>339.57</v>
      </c>
      <c r="E245" s="9">
        <v>57.665</v>
      </c>
      <c r="F245" s="9">
        <f t="shared" si="18"/>
        <v>4.9822560000000005</v>
      </c>
      <c r="G245" s="9">
        <f t="shared" si="21"/>
        <v>590.6712833333333</v>
      </c>
      <c r="H245" s="9">
        <f t="shared" si="22"/>
        <v>2942.8755454152006</v>
      </c>
      <c r="I245" s="79" t="s">
        <v>143</v>
      </c>
      <c r="J245" s="9">
        <v>567.52182</v>
      </c>
      <c r="K245" s="9">
        <v>638.39827</v>
      </c>
      <c r="L245" s="9">
        <v>566.09376</v>
      </c>
      <c r="M245" s="6"/>
      <c r="N245" s="6"/>
    </row>
    <row r="246" spans="1:14" ht="24">
      <c r="A246" s="6"/>
      <c r="B246" s="5">
        <v>14</v>
      </c>
      <c r="C246" s="158">
        <v>40427</v>
      </c>
      <c r="D246" s="9">
        <v>338.85</v>
      </c>
      <c r="E246" s="9">
        <v>32.93</v>
      </c>
      <c r="F246" s="9">
        <f t="shared" si="18"/>
        <v>2.845152</v>
      </c>
      <c r="G246" s="9">
        <f t="shared" si="21"/>
        <v>216.9617166666667</v>
      </c>
      <c r="H246" s="9">
        <f t="shared" si="22"/>
        <v>617.2890620976001</v>
      </c>
      <c r="I246" s="5" t="s">
        <v>144</v>
      </c>
      <c r="J246" s="9">
        <v>239.80903</v>
      </c>
      <c r="K246" s="9">
        <v>189.67255</v>
      </c>
      <c r="L246" s="9">
        <v>221.40357</v>
      </c>
      <c r="M246" s="6"/>
      <c r="N246" s="6"/>
    </row>
    <row r="247" spans="1:14" ht="24">
      <c r="A247" s="6"/>
      <c r="B247" s="5">
        <v>15</v>
      </c>
      <c r="C247" s="158">
        <v>40436</v>
      </c>
      <c r="D247" s="9">
        <v>340.04</v>
      </c>
      <c r="E247" s="9">
        <v>98.466</v>
      </c>
      <c r="F247" s="9">
        <f t="shared" si="18"/>
        <v>8.5074624</v>
      </c>
      <c r="G247" s="9">
        <f t="shared" si="21"/>
        <v>855.77894</v>
      </c>
      <c r="H247" s="9">
        <f t="shared" si="22"/>
        <v>7280.507154761856</v>
      </c>
      <c r="I247" s="5" t="s">
        <v>145</v>
      </c>
      <c r="J247" s="9">
        <v>884.7661</v>
      </c>
      <c r="K247" s="9">
        <v>867.15189</v>
      </c>
      <c r="L247" s="9">
        <v>815.41883</v>
      </c>
      <c r="M247" s="6"/>
      <c r="N247" s="6"/>
    </row>
    <row r="248" spans="1:14" ht="24">
      <c r="A248" s="6"/>
      <c r="B248" s="5">
        <v>16</v>
      </c>
      <c r="C248" s="158">
        <v>40450</v>
      </c>
      <c r="D248" s="9">
        <v>340.71</v>
      </c>
      <c r="E248" s="9">
        <v>128.628</v>
      </c>
      <c r="F248" s="9">
        <f t="shared" si="18"/>
        <v>11.1134592</v>
      </c>
      <c r="G248" s="9">
        <f t="shared" si="21"/>
        <v>269.1736333333333</v>
      </c>
      <c r="H248" s="9">
        <f t="shared" si="22"/>
        <v>2991.45019176576</v>
      </c>
      <c r="I248" s="5" t="s">
        <v>146</v>
      </c>
      <c r="J248" s="9">
        <v>268.00731</v>
      </c>
      <c r="K248" s="9">
        <v>283.89313</v>
      </c>
      <c r="L248" s="9">
        <v>255.62046</v>
      </c>
      <c r="M248" s="6"/>
      <c r="N248" s="6"/>
    </row>
    <row r="249" spans="1:14" ht="24">
      <c r="A249" s="6"/>
      <c r="B249" s="5">
        <v>17</v>
      </c>
      <c r="C249" s="158">
        <v>40454</v>
      </c>
      <c r="D249" s="9">
        <v>339.27</v>
      </c>
      <c r="E249" s="9">
        <v>52.82</v>
      </c>
      <c r="F249" s="9">
        <f t="shared" si="18"/>
        <v>4.563648000000001</v>
      </c>
      <c r="G249" s="9">
        <f t="shared" si="21"/>
        <v>174.73234</v>
      </c>
      <c r="H249" s="9">
        <f t="shared" si="22"/>
        <v>797.4168939763201</v>
      </c>
      <c r="I249" s="5" t="s">
        <v>114</v>
      </c>
      <c r="J249" s="9">
        <v>201.185</v>
      </c>
      <c r="K249" s="9">
        <v>162.40777</v>
      </c>
      <c r="L249" s="9">
        <v>160.60425</v>
      </c>
      <c r="M249" s="6"/>
      <c r="N249" s="6"/>
    </row>
    <row r="250" spans="1:14" ht="24">
      <c r="A250" s="6"/>
      <c r="B250" s="5">
        <v>18</v>
      </c>
      <c r="C250" s="158">
        <v>40464</v>
      </c>
      <c r="D250" s="9">
        <v>339.28</v>
      </c>
      <c r="E250" s="9">
        <v>30.821</v>
      </c>
      <c r="F250" s="9">
        <f t="shared" si="18"/>
        <v>2.6629344</v>
      </c>
      <c r="G250" s="9">
        <f t="shared" si="21"/>
        <v>639.9282166666667</v>
      </c>
      <c r="H250" s="9">
        <f t="shared" si="22"/>
        <v>1704.08686169232</v>
      </c>
      <c r="I250" s="5" t="s">
        <v>115</v>
      </c>
      <c r="J250" s="9">
        <v>682.45721</v>
      </c>
      <c r="K250" s="9">
        <v>630.54821</v>
      </c>
      <c r="L250" s="9">
        <v>606.77923</v>
      </c>
      <c r="M250" s="6"/>
      <c r="N250" s="6"/>
    </row>
    <row r="251" spans="1:14" ht="24">
      <c r="A251" s="6"/>
      <c r="B251" s="5">
        <v>19</v>
      </c>
      <c r="C251" s="158">
        <v>40476</v>
      </c>
      <c r="D251" s="9">
        <v>339.23</v>
      </c>
      <c r="E251" s="9">
        <v>50.566</v>
      </c>
      <c r="F251" s="9">
        <f t="shared" si="18"/>
        <v>4.3689024000000005</v>
      </c>
      <c r="G251" s="9">
        <f t="shared" si="21"/>
        <v>113.17137000000001</v>
      </c>
      <c r="H251" s="9">
        <f t="shared" si="22"/>
        <v>494.4346700042881</v>
      </c>
      <c r="I251" s="5" t="s">
        <v>147</v>
      </c>
      <c r="J251" s="9">
        <v>102.85043</v>
      </c>
      <c r="K251" s="9">
        <v>129.67123</v>
      </c>
      <c r="L251" s="9">
        <v>106.99245</v>
      </c>
      <c r="M251" s="6"/>
      <c r="N251" s="6"/>
    </row>
    <row r="252" spans="1:14" ht="24">
      <c r="A252" s="6"/>
      <c r="B252" s="5">
        <v>20</v>
      </c>
      <c r="C252" s="158">
        <v>40484</v>
      </c>
      <c r="D252" s="9">
        <v>339.05</v>
      </c>
      <c r="E252" s="9">
        <v>34.621</v>
      </c>
      <c r="F252" s="9">
        <f t="shared" si="18"/>
        <v>2.9912544000000003</v>
      </c>
      <c r="G252" s="9">
        <f t="shared" si="21"/>
        <v>56.30041666666667</v>
      </c>
      <c r="H252" s="9">
        <f t="shared" si="22"/>
        <v>168.40886907600003</v>
      </c>
      <c r="I252" s="5" t="s">
        <v>128</v>
      </c>
      <c r="J252" s="9">
        <v>59.75569</v>
      </c>
      <c r="K252" s="9">
        <v>63.4035</v>
      </c>
      <c r="L252" s="9">
        <v>45.74206</v>
      </c>
      <c r="M252" s="6"/>
      <c r="N252" s="6"/>
    </row>
    <row r="253" spans="1:14" ht="24">
      <c r="A253" s="6"/>
      <c r="B253" s="5">
        <v>21</v>
      </c>
      <c r="C253" s="158">
        <v>40494</v>
      </c>
      <c r="D253" s="9">
        <v>338.69</v>
      </c>
      <c r="E253" s="9">
        <v>16.573</v>
      </c>
      <c r="F253" s="9">
        <f t="shared" si="18"/>
        <v>1.4319072000000002</v>
      </c>
      <c r="G253" s="9">
        <f t="shared" si="21"/>
        <v>54.46561333333333</v>
      </c>
      <c r="H253" s="9">
        <f t="shared" si="22"/>
        <v>77.989703884416</v>
      </c>
      <c r="I253" s="5" t="s">
        <v>129</v>
      </c>
      <c r="J253" s="9">
        <v>50.96125</v>
      </c>
      <c r="K253" s="9">
        <v>55.47766</v>
      </c>
      <c r="L253" s="9">
        <v>56.95793</v>
      </c>
      <c r="M253" s="6"/>
      <c r="N253" s="6"/>
    </row>
    <row r="254" spans="1:14" ht="24">
      <c r="A254" s="6"/>
      <c r="B254" s="5">
        <v>22</v>
      </c>
      <c r="C254" s="158">
        <v>40504</v>
      </c>
      <c r="D254" s="9">
        <v>338.75</v>
      </c>
      <c r="E254" s="9">
        <v>18.755</v>
      </c>
      <c r="F254" s="9">
        <f t="shared" si="18"/>
        <v>1.620432</v>
      </c>
      <c r="G254" s="9">
        <f t="shared" si="21"/>
        <v>56.931376666666665</v>
      </c>
      <c r="H254" s="9">
        <f t="shared" si="22"/>
        <v>92.25342455472</v>
      </c>
      <c r="I254" s="5" t="s">
        <v>130</v>
      </c>
      <c r="J254" s="9">
        <v>60.79741</v>
      </c>
      <c r="K254" s="9">
        <v>59.55368</v>
      </c>
      <c r="L254" s="9">
        <v>50.44304</v>
      </c>
      <c r="M254" s="6"/>
      <c r="N254" s="6"/>
    </row>
    <row r="255" spans="1:14" ht="24">
      <c r="A255" s="6"/>
      <c r="B255" s="5">
        <v>23</v>
      </c>
      <c r="C255" s="158">
        <v>40516</v>
      </c>
      <c r="D255" s="9">
        <v>338.44</v>
      </c>
      <c r="E255" s="9">
        <v>10.067</v>
      </c>
      <c r="F255" s="9">
        <f t="shared" si="18"/>
        <v>0.8697888</v>
      </c>
      <c r="G255" s="9">
        <f t="shared" si="21"/>
        <v>278.0819266666667</v>
      </c>
      <c r="H255" s="9">
        <f t="shared" si="22"/>
        <v>241.872545297088</v>
      </c>
      <c r="I255" s="5" t="s">
        <v>131</v>
      </c>
      <c r="J255" s="9">
        <v>302.36877</v>
      </c>
      <c r="K255" s="9">
        <v>304.84302</v>
      </c>
      <c r="L255" s="9">
        <v>227.03399</v>
      </c>
      <c r="M255" s="6"/>
      <c r="N255" s="6"/>
    </row>
    <row r="256" spans="1:14" ht="24">
      <c r="A256" s="6"/>
      <c r="B256" s="5">
        <v>24</v>
      </c>
      <c r="C256" s="158">
        <v>40524</v>
      </c>
      <c r="D256" s="9">
        <v>338.39</v>
      </c>
      <c r="E256" s="9">
        <v>8.887</v>
      </c>
      <c r="F256" s="9">
        <f t="shared" si="18"/>
        <v>0.7678368000000001</v>
      </c>
      <c r="G256" s="9">
        <f t="shared" si="21"/>
        <v>272.0722866666667</v>
      </c>
      <c r="H256" s="9">
        <f t="shared" si="22"/>
        <v>208.90711396281603</v>
      </c>
      <c r="I256" s="5" t="s">
        <v>132</v>
      </c>
      <c r="J256" s="9">
        <v>255.3947</v>
      </c>
      <c r="K256" s="9">
        <v>275.84891</v>
      </c>
      <c r="L256" s="9">
        <v>284.97325</v>
      </c>
      <c r="M256" s="6"/>
      <c r="N256" s="6"/>
    </row>
    <row r="257" spans="1:14" ht="24">
      <c r="A257" s="6"/>
      <c r="B257" s="5">
        <v>25</v>
      </c>
      <c r="C257" s="158">
        <v>40532</v>
      </c>
      <c r="D257" s="9">
        <v>338.4</v>
      </c>
      <c r="E257" s="9">
        <v>9.074</v>
      </c>
      <c r="F257" s="9">
        <f t="shared" si="18"/>
        <v>0.7839936000000001</v>
      </c>
      <c r="G257" s="9">
        <f t="shared" si="21"/>
        <v>276.54087666666663</v>
      </c>
      <c r="H257" s="9">
        <f t="shared" si="22"/>
        <v>216.806277445056</v>
      </c>
      <c r="I257" s="5" t="s">
        <v>148</v>
      </c>
      <c r="J257" s="9">
        <v>294.49124</v>
      </c>
      <c r="K257" s="9">
        <v>250.12071</v>
      </c>
      <c r="L257" s="9">
        <v>285.01068</v>
      </c>
      <c r="M257" s="6"/>
      <c r="N257" s="6"/>
    </row>
    <row r="258" spans="1:14" ht="24">
      <c r="A258" s="6"/>
      <c r="B258" s="5">
        <v>26</v>
      </c>
      <c r="C258" s="158">
        <v>40549</v>
      </c>
      <c r="D258" s="9">
        <v>338.26</v>
      </c>
      <c r="E258" s="9">
        <v>7.402</v>
      </c>
      <c r="F258" s="9">
        <f t="shared" si="18"/>
        <v>0.6395328</v>
      </c>
      <c r="G258" s="9">
        <f t="shared" si="21"/>
        <v>25.082163333333337</v>
      </c>
      <c r="H258" s="9">
        <f t="shared" si="22"/>
        <v>16.040866146624</v>
      </c>
      <c r="I258" s="5" t="s">
        <v>149</v>
      </c>
      <c r="J258" s="9">
        <v>26.33546</v>
      </c>
      <c r="K258" s="9">
        <v>20.10582</v>
      </c>
      <c r="L258" s="9">
        <v>28.80521</v>
      </c>
      <c r="M258" s="6"/>
      <c r="N258" s="6"/>
    </row>
    <row r="259" spans="1:14" ht="24">
      <c r="A259" s="6"/>
      <c r="B259" s="5">
        <v>27</v>
      </c>
      <c r="C259" s="158">
        <v>40556</v>
      </c>
      <c r="D259" s="9">
        <v>338.34</v>
      </c>
      <c r="E259" s="9">
        <v>8.842</v>
      </c>
      <c r="F259" s="9">
        <f t="shared" si="18"/>
        <v>0.7639488000000001</v>
      </c>
      <c r="G259" s="9">
        <f t="shared" si="21"/>
        <v>21.86484</v>
      </c>
      <c r="H259" s="9">
        <f t="shared" si="22"/>
        <v>16.703618280192003</v>
      </c>
      <c r="I259" s="5" t="s">
        <v>150</v>
      </c>
      <c r="J259" s="9">
        <v>21.94222</v>
      </c>
      <c r="K259" s="9">
        <v>23.95872</v>
      </c>
      <c r="L259" s="9">
        <v>19.69358</v>
      </c>
      <c r="M259" s="6"/>
      <c r="N259" s="6"/>
    </row>
    <row r="260" spans="1:14" ht="24">
      <c r="A260" s="6"/>
      <c r="B260" s="5">
        <v>28</v>
      </c>
      <c r="C260" s="158">
        <v>40570</v>
      </c>
      <c r="D260" s="9">
        <v>338.23</v>
      </c>
      <c r="E260" s="9">
        <v>5.973</v>
      </c>
      <c r="F260" s="9">
        <f t="shared" si="18"/>
        <v>0.5160672000000001</v>
      </c>
      <c r="G260" s="9">
        <f t="shared" si="21"/>
        <v>33.212853333333335</v>
      </c>
      <c r="H260" s="9">
        <f t="shared" si="22"/>
        <v>17.140064223744</v>
      </c>
      <c r="I260" s="5" t="s">
        <v>151</v>
      </c>
      <c r="J260" s="9">
        <v>21.94587</v>
      </c>
      <c r="K260" s="9">
        <v>34.80077</v>
      </c>
      <c r="L260" s="9">
        <v>42.89192</v>
      </c>
      <c r="M260" s="6"/>
      <c r="N260" s="6"/>
    </row>
    <row r="261" spans="1:14" ht="24">
      <c r="A261" s="6"/>
      <c r="B261" s="5">
        <v>29</v>
      </c>
      <c r="C261" s="158">
        <v>40578</v>
      </c>
      <c r="D261" s="9">
        <v>338.27</v>
      </c>
      <c r="E261" s="9">
        <v>8.064</v>
      </c>
      <c r="F261" s="9">
        <f t="shared" si="18"/>
        <v>0.6967296000000001</v>
      </c>
      <c r="G261" s="9">
        <f t="shared" si="21"/>
        <v>17.313173333333335</v>
      </c>
      <c r="H261" s="9">
        <f t="shared" si="22"/>
        <v>12.062600331264003</v>
      </c>
      <c r="I261" s="5" t="s">
        <v>152</v>
      </c>
      <c r="J261" s="9">
        <v>11.29944</v>
      </c>
      <c r="K261" s="9">
        <v>22.6825</v>
      </c>
      <c r="L261" s="9">
        <v>17.95758</v>
      </c>
      <c r="M261" s="6"/>
      <c r="N261" s="6"/>
    </row>
    <row r="262" spans="1:14" ht="24">
      <c r="A262" s="6"/>
      <c r="B262" s="5">
        <v>30</v>
      </c>
      <c r="C262" s="158">
        <v>40584</v>
      </c>
      <c r="D262" s="9">
        <v>338.28</v>
      </c>
      <c r="E262" s="9">
        <v>8.194</v>
      </c>
      <c r="F262" s="9">
        <f t="shared" si="18"/>
        <v>0.7079616000000001</v>
      </c>
      <c r="G262" s="9">
        <f t="shared" si="21"/>
        <v>12.602976666666668</v>
      </c>
      <c r="H262" s="9">
        <f t="shared" si="22"/>
        <v>8.922423525696002</v>
      </c>
      <c r="I262" s="5" t="s">
        <v>153</v>
      </c>
      <c r="J262" s="9">
        <v>1.55243</v>
      </c>
      <c r="K262" s="9">
        <v>28.55765</v>
      </c>
      <c r="L262" s="9">
        <v>7.69885</v>
      </c>
      <c r="M262" s="6"/>
      <c r="N262" s="6"/>
    </row>
    <row r="263" spans="1:14" ht="24">
      <c r="A263" s="6"/>
      <c r="B263" s="5">
        <v>31</v>
      </c>
      <c r="C263" s="158">
        <v>40598</v>
      </c>
      <c r="D263" s="9">
        <v>338.36</v>
      </c>
      <c r="E263" s="9">
        <v>9.571</v>
      </c>
      <c r="F263" s="9">
        <f t="shared" si="18"/>
        <v>0.8269344000000001</v>
      </c>
      <c r="G263" s="9">
        <f t="shared" si="21"/>
        <v>23.236526666666666</v>
      </c>
      <c r="H263" s="9">
        <f t="shared" si="22"/>
        <v>19.215083237184</v>
      </c>
      <c r="I263" s="5" t="s">
        <v>154</v>
      </c>
      <c r="J263" s="9">
        <v>15.91626</v>
      </c>
      <c r="K263" s="9">
        <v>22.19321</v>
      </c>
      <c r="L263" s="9">
        <v>31.60011</v>
      </c>
      <c r="M263" s="6"/>
      <c r="N263" s="6"/>
    </row>
    <row r="264" spans="1:14" ht="24">
      <c r="A264" s="6"/>
      <c r="B264" s="5">
        <v>32</v>
      </c>
      <c r="C264" s="158">
        <v>40611</v>
      </c>
      <c r="D264" s="9">
        <v>338.55</v>
      </c>
      <c r="E264" s="9">
        <v>18.774</v>
      </c>
      <c r="F264" s="9">
        <f t="shared" si="18"/>
        <v>1.6220736000000002</v>
      </c>
      <c r="G264" s="9">
        <f t="shared" si="21"/>
        <v>12.328053333333335</v>
      </c>
      <c r="H264" s="9">
        <f t="shared" si="22"/>
        <v>19.997009851392004</v>
      </c>
      <c r="I264" s="5" t="s">
        <v>155</v>
      </c>
      <c r="J264" s="9">
        <v>9.89845</v>
      </c>
      <c r="K264" s="9">
        <v>13.70534</v>
      </c>
      <c r="L264" s="9">
        <v>13.38037</v>
      </c>
      <c r="M264" s="6"/>
      <c r="N264" s="6"/>
    </row>
    <row r="265" spans="1:14" ht="24">
      <c r="A265" s="6"/>
      <c r="B265" s="5">
        <v>33</v>
      </c>
      <c r="C265" s="158">
        <v>40618</v>
      </c>
      <c r="D265" s="9">
        <v>338.65</v>
      </c>
      <c r="E265" s="9">
        <v>20.798</v>
      </c>
      <c r="F265" s="9">
        <f t="shared" si="18"/>
        <v>1.7969472</v>
      </c>
      <c r="G265" s="9">
        <f t="shared" si="21"/>
        <v>14.177599999999998</v>
      </c>
      <c r="H265" s="9">
        <f t="shared" si="22"/>
        <v>25.476398622719998</v>
      </c>
      <c r="I265" s="5" t="s">
        <v>156</v>
      </c>
      <c r="J265" s="9">
        <v>14.88662</v>
      </c>
      <c r="K265" s="9">
        <v>7.88941</v>
      </c>
      <c r="L265" s="9">
        <v>19.75677</v>
      </c>
      <c r="M265" s="6"/>
      <c r="N265" s="6"/>
    </row>
    <row r="266" spans="1:14" ht="24.75" thickBot="1">
      <c r="A266" s="63"/>
      <c r="B266" s="60">
        <v>34</v>
      </c>
      <c r="C266" s="162">
        <v>40626</v>
      </c>
      <c r="D266" s="61">
        <v>338.68</v>
      </c>
      <c r="E266" s="61">
        <v>21.485</v>
      </c>
      <c r="F266" s="61">
        <f t="shared" si="18"/>
        <v>1.856304</v>
      </c>
      <c r="G266" s="61">
        <f t="shared" si="21"/>
        <v>16.719293333333333</v>
      </c>
      <c r="H266" s="61">
        <f t="shared" si="22"/>
        <v>31.03609109184</v>
      </c>
      <c r="I266" s="60" t="s">
        <v>166</v>
      </c>
      <c r="J266" s="61">
        <v>32.39741</v>
      </c>
      <c r="K266" s="61">
        <v>11.60991</v>
      </c>
      <c r="L266" s="61">
        <v>6.15056</v>
      </c>
      <c r="M266" s="6"/>
      <c r="N266" s="6"/>
    </row>
    <row r="267" spans="1:14" ht="24">
      <c r="A267" s="6"/>
      <c r="B267" s="5">
        <v>1</v>
      </c>
      <c r="C267" s="158">
        <v>40640</v>
      </c>
      <c r="D267" s="9">
        <v>338.7</v>
      </c>
      <c r="E267" s="9">
        <v>26.657</v>
      </c>
      <c r="F267" s="9">
        <f t="shared" si="18"/>
        <v>2.3031648000000002</v>
      </c>
      <c r="G267" s="9">
        <f t="shared" si="21"/>
        <v>5.12473</v>
      </c>
      <c r="H267" s="9">
        <f t="shared" si="22"/>
        <v>11.803097745504001</v>
      </c>
      <c r="I267" s="5" t="s">
        <v>157</v>
      </c>
      <c r="J267" s="9">
        <v>2.34427</v>
      </c>
      <c r="K267" s="9">
        <v>7.14009</v>
      </c>
      <c r="L267" s="9">
        <v>5.88983</v>
      </c>
      <c r="M267" s="6"/>
      <c r="N267" s="6"/>
    </row>
    <row r="268" spans="1:14" ht="24">
      <c r="A268" s="6"/>
      <c r="B268" s="5">
        <v>2</v>
      </c>
      <c r="C268" s="158">
        <v>40652</v>
      </c>
      <c r="D268" s="9">
        <v>338.73</v>
      </c>
      <c r="E268" s="9">
        <v>28.519</v>
      </c>
      <c r="F268" s="9">
        <f t="shared" si="18"/>
        <v>2.4640416</v>
      </c>
      <c r="G268" s="9">
        <f t="shared" si="21"/>
        <v>5.28973</v>
      </c>
      <c r="H268" s="9">
        <f t="shared" si="22"/>
        <v>13.034114772767998</v>
      </c>
      <c r="I268" s="5" t="s">
        <v>158</v>
      </c>
      <c r="J268" s="9">
        <v>3.05297</v>
      </c>
      <c r="K268" s="9">
        <v>6.94023</v>
      </c>
      <c r="L268" s="9">
        <v>5.87599</v>
      </c>
      <c r="M268" s="6"/>
      <c r="N268" s="6"/>
    </row>
    <row r="269" spans="1:14" ht="24">
      <c r="A269" s="6"/>
      <c r="B269" s="5">
        <v>3</v>
      </c>
      <c r="C269" s="158">
        <v>40659</v>
      </c>
      <c r="D269" s="9">
        <v>338.92</v>
      </c>
      <c r="E269" s="9">
        <v>34.317</v>
      </c>
      <c r="F269" s="9">
        <f t="shared" si="18"/>
        <v>2.9649888</v>
      </c>
      <c r="G269" s="9">
        <f t="shared" si="21"/>
        <v>8.445680000000001</v>
      </c>
      <c r="H269" s="9">
        <f t="shared" si="22"/>
        <v>25.041346608384004</v>
      </c>
      <c r="I269" s="5" t="s">
        <v>167</v>
      </c>
      <c r="J269" s="9">
        <v>12.4032</v>
      </c>
      <c r="K269" s="9">
        <v>5.51515</v>
      </c>
      <c r="L269" s="9">
        <v>7.41869</v>
      </c>
      <c r="M269" s="6"/>
      <c r="N269" s="6"/>
    </row>
    <row r="270" spans="1:14" ht="24">
      <c r="A270" s="6"/>
      <c r="B270" s="5">
        <v>4</v>
      </c>
      <c r="C270" s="158">
        <v>40690</v>
      </c>
      <c r="D270" s="9">
        <v>388.98</v>
      </c>
      <c r="E270" s="9">
        <v>36.284</v>
      </c>
      <c r="F270" s="9">
        <f t="shared" si="18"/>
        <v>3.1349376</v>
      </c>
      <c r="G270" s="9">
        <f t="shared" si="21"/>
        <v>84.00150333333333</v>
      </c>
      <c r="H270" s="9">
        <f t="shared" si="22"/>
        <v>263.33947125619204</v>
      </c>
      <c r="I270" s="5" t="s">
        <v>160</v>
      </c>
      <c r="J270" s="9">
        <v>98.718</v>
      </c>
      <c r="K270" s="9">
        <v>76.89539</v>
      </c>
      <c r="L270" s="9">
        <v>76.39112</v>
      </c>
      <c r="M270" s="6"/>
      <c r="N270" s="6"/>
    </row>
    <row r="271" spans="1:14" ht="24">
      <c r="A271" s="6"/>
      <c r="B271" s="5">
        <v>5</v>
      </c>
      <c r="C271" s="158">
        <v>40691</v>
      </c>
      <c r="D271" s="9">
        <v>388.75</v>
      </c>
      <c r="E271" s="9">
        <v>22.116</v>
      </c>
      <c r="F271" s="9">
        <f t="shared" si="18"/>
        <v>1.9108224</v>
      </c>
      <c r="G271" s="9">
        <f t="shared" si="21"/>
        <v>45.21914333333333</v>
      </c>
      <c r="H271" s="9">
        <f t="shared" si="22"/>
        <v>86.405751990144</v>
      </c>
      <c r="I271" s="5" t="s">
        <v>161</v>
      </c>
      <c r="J271" s="9">
        <v>49.91511</v>
      </c>
      <c r="K271" s="9">
        <v>35.34364</v>
      </c>
      <c r="L271" s="9">
        <v>50.39868</v>
      </c>
      <c r="M271" s="6"/>
      <c r="N271" s="6"/>
    </row>
    <row r="272" spans="1:14" ht="24">
      <c r="A272" s="6"/>
      <c r="B272" s="5">
        <v>6</v>
      </c>
      <c r="C272" s="80">
        <v>19875</v>
      </c>
      <c r="D272" s="9">
        <v>339.1</v>
      </c>
      <c r="E272" s="9">
        <v>39.975</v>
      </c>
      <c r="F272" s="9">
        <f t="shared" si="18"/>
        <v>3.4538400000000005</v>
      </c>
      <c r="G272" s="9">
        <f t="shared" si="21"/>
        <v>292.5063333333333</v>
      </c>
      <c r="H272" s="9">
        <f t="shared" si="22"/>
        <v>1010.27007432</v>
      </c>
      <c r="I272" s="5" t="s">
        <v>162</v>
      </c>
      <c r="J272" s="9">
        <v>310.97379</v>
      </c>
      <c r="K272" s="9">
        <v>296.44731</v>
      </c>
      <c r="L272" s="9">
        <v>270.0979</v>
      </c>
      <c r="M272" s="6"/>
      <c r="N272" s="6"/>
    </row>
    <row r="273" spans="1:14" ht="24">
      <c r="A273" s="6"/>
      <c r="B273" s="5">
        <v>7</v>
      </c>
      <c r="C273" s="80">
        <v>19878</v>
      </c>
      <c r="D273" s="9">
        <v>338.98</v>
      </c>
      <c r="E273" s="9">
        <v>36.284</v>
      </c>
      <c r="F273" s="9">
        <f t="shared" si="18"/>
        <v>3.1349376</v>
      </c>
      <c r="G273" s="9">
        <f t="shared" si="21"/>
        <v>42.25019666666667</v>
      </c>
      <c r="H273" s="9">
        <f t="shared" si="22"/>
        <v>132.45173013772802</v>
      </c>
      <c r="I273" s="5" t="s">
        <v>137</v>
      </c>
      <c r="J273" s="9">
        <v>37.59276</v>
      </c>
      <c r="K273" s="9">
        <v>41.37582</v>
      </c>
      <c r="L273" s="9">
        <v>47.78201</v>
      </c>
      <c r="M273" s="6"/>
      <c r="N273" s="6"/>
    </row>
    <row r="274" spans="1:14" ht="24">
      <c r="A274" s="6"/>
      <c r="B274" s="5">
        <v>8</v>
      </c>
      <c r="C274" s="80">
        <v>19888</v>
      </c>
      <c r="D274" s="9">
        <v>338.75</v>
      </c>
      <c r="E274" s="9">
        <v>22.116</v>
      </c>
      <c r="F274" s="9">
        <f t="shared" si="18"/>
        <v>1.9108224</v>
      </c>
      <c r="G274" s="9">
        <f t="shared" si="21"/>
        <v>85.89138333333334</v>
      </c>
      <c r="H274" s="9">
        <f t="shared" si="22"/>
        <v>164.12317924032</v>
      </c>
      <c r="I274" s="5" t="s">
        <v>138</v>
      </c>
      <c r="J274" s="9">
        <v>97.03364</v>
      </c>
      <c r="K274" s="9">
        <v>95.08495</v>
      </c>
      <c r="L274" s="9">
        <v>65.55556</v>
      </c>
      <c r="M274" s="6"/>
      <c r="N274" s="6"/>
    </row>
    <row r="275" spans="1:14" ht="24">
      <c r="A275" s="6"/>
      <c r="B275" s="5">
        <v>9</v>
      </c>
      <c r="C275" s="108">
        <v>19897</v>
      </c>
      <c r="D275" s="9">
        <v>339.1</v>
      </c>
      <c r="E275" s="9">
        <v>39.975</v>
      </c>
      <c r="F275" s="9">
        <f t="shared" si="18"/>
        <v>3.4538400000000005</v>
      </c>
      <c r="G275" s="9">
        <f t="shared" si="21"/>
        <v>44.371946666666666</v>
      </c>
      <c r="H275" s="9">
        <f t="shared" si="22"/>
        <v>153.25360427520002</v>
      </c>
      <c r="I275" s="5" t="s">
        <v>139</v>
      </c>
      <c r="J275" s="9">
        <v>47.60253</v>
      </c>
      <c r="K275" s="9">
        <v>41.49498</v>
      </c>
      <c r="L275" s="9">
        <v>44.01833</v>
      </c>
      <c r="M275" s="6"/>
      <c r="N275" s="6"/>
    </row>
    <row r="276" spans="1:14" ht="24">
      <c r="A276" s="6"/>
      <c r="B276" s="5">
        <v>10</v>
      </c>
      <c r="C276" s="80">
        <v>19909</v>
      </c>
      <c r="D276" s="9">
        <v>339.05</v>
      </c>
      <c r="E276" s="9">
        <v>36.345</v>
      </c>
      <c r="F276" s="9">
        <f t="shared" si="18"/>
        <v>3.140208</v>
      </c>
      <c r="G276" s="9">
        <f t="shared" si="21"/>
        <v>60.59384666666667</v>
      </c>
      <c r="H276" s="9">
        <f t="shared" si="22"/>
        <v>190.27728205344002</v>
      </c>
      <c r="I276" s="5" t="s">
        <v>140</v>
      </c>
      <c r="J276" s="9">
        <v>68.9451</v>
      </c>
      <c r="K276" s="9">
        <v>50.01539</v>
      </c>
      <c r="L276" s="9">
        <v>62.82105</v>
      </c>
      <c r="M276" s="6"/>
      <c r="N276" s="6"/>
    </row>
    <row r="277" spans="1:14" ht="24">
      <c r="A277" s="6"/>
      <c r="B277" s="5">
        <v>11</v>
      </c>
      <c r="C277" s="80">
        <v>19917</v>
      </c>
      <c r="D277" s="9">
        <v>338.6</v>
      </c>
      <c r="E277" s="9">
        <v>17.419</v>
      </c>
      <c r="F277" s="9">
        <f t="shared" si="18"/>
        <v>1.5050016000000002</v>
      </c>
      <c r="G277" s="9">
        <f t="shared" si="21"/>
        <v>97.05648000000001</v>
      </c>
      <c r="H277" s="9">
        <f t="shared" si="22"/>
        <v>146.07015769036803</v>
      </c>
      <c r="I277" s="5" t="s">
        <v>141</v>
      </c>
      <c r="J277" s="9">
        <v>88.1365</v>
      </c>
      <c r="K277" s="9">
        <v>123.95414</v>
      </c>
      <c r="L277" s="9">
        <v>79.0788</v>
      </c>
      <c r="M277" s="6"/>
      <c r="N277" s="6"/>
    </row>
    <row r="278" spans="1:14" ht="24">
      <c r="A278" s="6"/>
      <c r="B278" s="5">
        <v>12</v>
      </c>
      <c r="C278" s="80">
        <v>19926</v>
      </c>
      <c r="D278" s="9">
        <v>339.47</v>
      </c>
      <c r="E278" s="9">
        <v>54.959</v>
      </c>
      <c r="F278" s="9">
        <f t="shared" si="18"/>
        <v>4.748457600000001</v>
      </c>
      <c r="G278" s="9">
        <f t="shared" si="21"/>
        <v>75.72760333333333</v>
      </c>
      <c r="H278" s="9">
        <f t="shared" si="22"/>
        <v>359.58931357795205</v>
      </c>
      <c r="I278" s="5" t="s">
        <v>142</v>
      </c>
      <c r="J278" s="9">
        <v>80.36391</v>
      </c>
      <c r="K278" s="9">
        <v>73.34326</v>
      </c>
      <c r="L278" s="9">
        <v>73.47564</v>
      </c>
      <c r="M278" s="6"/>
      <c r="N278" s="6"/>
    </row>
    <row r="279" spans="1:14" ht="24">
      <c r="A279" s="6"/>
      <c r="B279" s="5">
        <v>13</v>
      </c>
      <c r="C279" s="80">
        <v>19938</v>
      </c>
      <c r="D279" s="9">
        <v>340.67</v>
      </c>
      <c r="E279" s="9">
        <v>93.697</v>
      </c>
      <c r="F279" s="9">
        <f t="shared" si="18"/>
        <v>8.095420800000001</v>
      </c>
      <c r="G279" s="9">
        <f t="shared" si="21"/>
        <v>227.71937</v>
      </c>
      <c r="H279" s="9">
        <f t="shared" si="22"/>
        <v>1843.4841244608963</v>
      </c>
      <c r="I279" s="5" t="s">
        <v>143</v>
      </c>
      <c r="J279" s="9">
        <v>254.38568</v>
      </c>
      <c r="K279" s="9">
        <v>230.09451</v>
      </c>
      <c r="L279" s="9">
        <v>198.67792</v>
      </c>
      <c r="M279" s="6"/>
      <c r="N279" s="6"/>
    </row>
    <row r="280" spans="1:14" ht="24">
      <c r="A280" s="6"/>
      <c r="B280" s="5">
        <v>14</v>
      </c>
      <c r="C280" s="80">
        <v>19939</v>
      </c>
      <c r="D280" s="9">
        <v>340.44</v>
      </c>
      <c r="E280" s="9">
        <v>83.583</v>
      </c>
      <c r="F280" s="9">
        <f t="shared" si="18"/>
        <v>7.2215712000000005</v>
      </c>
      <c r="G280" s="9">
        <f t="shared" si="21"/>
        <v>126.45586000000002</v>
      </c>
      <c r="H280" s="9">
        <f t="shared" si="22"/>
        <v>913.2099966472322</v>
      </c>
      <c r="I280" s="5" t="s">
        <v>144</v>
      </c>
      <c r="J280" s="9">
        <v>128.04497</v>
      </c>
      <c r="K280" s="9">
        <v>118.8096</v>
      </c>
      <c r="L280" s="9">
        <v>132.51301</v>
      </c>
      <c r="M280" s="6"/>
      <c r="N280" s="6"/>
    </row>
    <row r="281" spans="1:14" ht="24">
      <c r="A281" s="6"/>
      <c r="B281" s="5">
        <v>15</v>
      </c>
      <c r="C281" s="80">
        <v>19951</v>
      </c>
      <c r="D281" s="9">
        <v>340.03</v>
      </c>
      <c r="E281" s="9">
        <v>89.605</v>
      </c>
      <c r="F281" s="9">
        <f t="shared" si="18"/>
        <v>7.741872000000001</v>
      </c>
      <c r="G281" s="9">
        <f t="shared" si="21"/>
        <v>122.58123333333333</v>
      </c>
      <c r="H281" s="9">
        <f t="shared" si="22"/>
        <v>949.0082180688</v>
      </c>
      <c r="I281" s="5" t="s">
        <v>145</v>
      </c>
      <c r="J281" s="9">
        <v>183.65833</v>
      </c>
      <c r="K281" s="9">
        <v>169.01611</v>
      </c>
      <c r="L281" s="9">
        <v>15.06926</v>
      </c>
      <c r="M281" s="6"/>
      <c r="N281" s="6"/>
    </row>
    <row r="282" spans="1:14" ht="24">
      <c r="A282" s="6"/>
      <c r="B282" s="5">
        <v>16</v>
      </c>
      <c r="C282" s="80">
        <v>19974</v>
      </c>
      <c r="D282" s="9">
        <v>340.7</v>
      </c>
      <c r="E282" s="9">
        <v>142.212</v>
      </c>
      <c r="F282" s="9">
        <f t="shared" si="18"/>
        <v>12.2871168</v>
      </c>
      <c r="G282" s="9">
        <f t="shared" si="21"/>
        <v>321.78311333333335</v>
      </c>
      <c r="H282" s="9">
        <f t="shared" si="22"/>
        <v>3953.786697794304</v>
      </c>
      <c r="I282" s="5" t="s">
        <v>146</v>
      </c>
      <c r="J282" s="9">
        <v>262.44274</v>
      </c>
      <c r="K282" s="9">
        <v>342.11575</v>
      </c>
      <c r="L282" s="9">
        <v>360.79085</v>
      </c>
      <c r="M282" s="6"/>
      <c r="N282" s="6"/>
    </row>
    <row r="283" spans="1:14" ht="24">
      <c r="A283" s="6"/>
      <c r="B283" s="5">
        <v>17</v>
      </c>
      <c r="C283" s="80">
        <v>19994</v>
      </c>
      <c r="D283" s="9">
        <v>341.03</v>
      </c>
      <c r="E283" s="9">
        <v>176.254</v>
      </c>
      <c r="F283" s="9">
        <f t="shared" si="18"/>
        <v>15.2283456</v>
      </c>
      <c r="G283" s="9">
        <f t="shared" si="21"/>
        <v>578.1608299999999</v>
      </c>
      <c r="H283" s="9">
        <f t="shared" si="22"/>
        <v>8804.432931622847</v>
      </c>
      <c r="I283" s="5" t="s">
        <v>114</v>
      </c>
      <c r="J283" s="9">
        <v>590.36898</v>
      </c>
      <c r="K283" s="9">
        <v>577.79401</v>
      </c>
      <c r="L283" s="9">
        <v>566.3195</v>
      </c>
      <c r="M283" s="6"/>
      <c r="N283" s="6"/>
    </row>
    <row r="284" spans="1:14" ht="24">
      <c r="A284" s="6"/>
      <c r="B284" s="5">
        <v>18</v>
      </c>
      <c r="C284" s="80">
        <v>19996</v>
      </c>
      <c r="D284" s="9">
        <v>341.94</v>
      </c>
      <c r="E284" s="9">
        <v>386.467</v>
      </c>
      <c r="F284" s="9">
        <f t="shared" si="18"/>
        <v>33.3907488</v>
      </c>
      <c r="G284" s="9">
        <f t="shared" si="21"/>
        <v>1340.4089066666668</v>
      </c>
      <c r="H284" s="9">
        <f t="shared" si="22"/>
        <v>44757.25709178931</v>
      </c>
      <c r="I284" s="5" t="s">
        <v>115</v>
      </c>
      <c r="J284" s="9">
        <v>1101.09988</v>
      </c>
      <c r="K284" s="9">
        <v>1280.94199</v>
      </c>
      <c r="L284" s="9">
        <v>1639.18485</v>
      </c>
      <c r="M284" s="6"/>
      <c r="N284" s="6"/>
    </row>
    <row r="285" spans="1:14" ht="24">
      <c r="A285" s="6"/>
      <c r="B285" s="5">
        <v>19</v>
      </c>
      <c r="C285" s="80">
        <v>20008</v>
      </c>
      <c r="D285" s="9">
        <v>339.98</v>
      </c>
      <c r="E285" s="9">
        <v>86.968</v>
      </c>
      <c r="F285" s="9">
        <f t="shared" si="18"/>
        <v>7.5140352</v>
      </c>
      <c r="G285" s="9">
        <f t="shared" si="21"/>
        <v>172.38635333333332</v>
      </c>
      <c r="H285" s="9">
        <f t="shared" si="22"/>
        <v>1295.317126946304</v>
      </c>
      <c r="I285" s="5" t="s">
        <v>147</v>
      </c>
      <c r="J285" s="9">
        <v>170.46521</v>
      </c>
      <c r="K285" s="9">
        <v>169.91804</v>
      </c>
      <c r="L285" s="9">
        <v>176.77581</v>
      </c>
      <c r="M285" s="6"/>
      <c r="N285" s="6"/>
    </row>
    <row r="286" spans="1:14" ht="24">
      <c r="A286" s="6"/>
      <c r="B286" s="5">
        <v>20</v>
      </c>
      <c r="C286" s="80">
        <v>20017</v>
      </c>
      <c r="D286" s="9">
        <v>339.35</v>
      </c>
      <c r="E286" s="9">
        <v>55.32</v>
      </c>
      <c r="F286" s="9">
        <f t="shared" si="18"/>
        <v>4.779648</v>
      </c>
      <c r="G286" s="9">
        <f t="shared" si="21"/>
        <v>152.59436666666667</v>
      </c>
      <c r="H286" s="9">
        <f t="shared" si="22"/>
        <v>729.3473594496</v>
      </c>
      <c r="I286" s="5" t="s">
        <v>128</v>
      </c>
      <c r="J286" s="9">
        <v>140.06527</v>
      </c>
      <c r="K286" s="9">
        <v>157.74221</v>
      </c>
      <c r="L286" s="9">
        <v>159.97562</v>
      </c>
      <c r="M286" s="6"/>
      <c r="N286" s="6"/>
    </row>
    <row r="287" spans="1:14" ht="24">
      <c r="A287" s="6"/>
      <c r="B287" s="5">
        <v>21</v>
      </c>
      <c r="C287" s="80">
        <v>20024</v>
      </c>
      <c r="D287" s="9">
        <v>339.05</v>
      </c>
      <c r="E287" s="9">
        <v>44.459</v>
      </c>
      <c r="F287" s="9">
        <f t="shared" si="18"/>
        <v>3.8412576000000005</v>
      </c>
      <c r="G287" s="9">
        <f t="shared" si="21"/>
        <v>101.93931666666667</v>
      </c>
      <c r="H287" s="9">
        <f t="shared" si="22"/>
        <v>391.5751748846401</v>
      </c>
      <c r="I287" s="5" t="s">
        <v>129</v>
      </c>
      <c r="J287" s="9">
        <v>128.84378</v>
      </c>
      <c r="K287" s="9">
        <v>83.13195</v>
      </c>
      <c r="L287" s="9">
        <v>93.84222</v>
      </c>
      <c r="M287" s="6"/>
      <c r="N287" s="6"/>
    </row>
    <row r="288" spans="1:14" ht="24">
      <c r="A288" s="6"/>
      <c r="B288" s="5">
        <v>22</v>
      </c>
      <c r="C288" s="80">
        <v>20036</v>
      </c>
      <c r="D288" s="9">
        <v>339.35</v>
      </c>
      <c r="E288" s="9">
        <v>53.297</v>
      </c>
      <c r="F288" s="9">
        <f t="shared" si="18"/>
        <v>4.6048608</v>
      </c>
      <c r="G288" s="9">
        <f t="shared" si="21"/>
        <v>54.736439999999995</v>
      </c>
      <c r="H288" s="9">
        <f t="shared" si="22"/>
        <v>252.05368688755198</v>
      </c>
      <c r="I288" s="5" t="s">
        <v>130</v>
      </c>
      <c r="J288" s="9">
        <v>55.54966</v>
      </c>
      <c r="K288" s="9">
        <v>54.02467</v>
      </c>
      <c r="L288" s="9">
        <v>54.63499</v>
      </c>
      <c r="M288" s="6"/>
      <c r="N288" s="6"/>
    </row>
    <row r="289" spans="1:14" ht="24">
      <c r="A289" s="6"/>
      <c r="B289" s="5">
        <v>23</v>
      </c>
      <c r="C289" s="80">
        <v>20043</v>
      </c>
      <c r="D289" s="9">
        <v>338.82</v>
      </c>
      <c r="E289" s="9">
        <v>28.555</v>
      </c>
      <c r="F289" s="9">
        <f t="shared" si="18"/>
        <v>2.467152</v>
      </c>
      <c r="G289" s="9">
        <f t="shared" si="21"/>
        <v>70.09919333333333</v>
      </c>
      <c r="H289" s="9">
        <f t="shared" si="22"/>
        <v>172.94536503071998</v>
      </c>
      <c r="I289" s="5" t="s">
        <v>131</v>
      </c>
      <c r="J289" s="9">
        <v>60.50646</v>
      </c>
      <c r="K289" s="9">
        <v>72.80088</v>
      </c>
      <c r="L289" s="9">
        <v>76.99024</v>
      </c>
      <c r="M289" s="6"/>
      <c r="N289" s="6"/>
    </row>
    <row r="290" spans="1:14" ht="24">
      <c r="A290" s="6"/>
      <c r="B290" s="5">
        <v>24</v>
      </c>
      <c r="C290" s="80">
        <v>20052</v>
      </c>
      <c r="D290" s="9">
        <v>339.13</v>
      </c>
      <c r="E290" s="9">
        <v>46.899</v>
      </c>
      <c r="F290" s="9">
        <f t="shared" si="18"/>
        <v>4.0520736</v>
      </c>
      <c r="G290" s="9">
        <f t="shared" si="21"/>
        <v>39.88542666666667</v>
      </c>
      <c r="H290" s="9">
        <f t="shared" si="22"/>
        <v>161.618684420736</v>
      </c>
      <c r="I290" s="5" t="s">
        <v>132</v>
      </c>
      <c r="J290" s="9">
        <v>55.0277</v>
      </c>
      <c r="K290" s="9">
        <v>28.1294</v>
      </c>
      <c r="L290" s="9">
        <v>36.49918</v>
      </c>
      <c r="M290" s="6"/>
      <c r="N290" s="6"/>
    </row>
    <row r="291" spans="1:14" ht="24">
      <c r="A291" s="6"/>
      <c r="B291" s="5">
        <v>25</v>
      </c>
      <c r="C291" s="80">
        <v>20060</v>
      </c>
      <c r="D291" s="9">
        <v>339.11</v>
      </c>
      <c r="E291" s="9">
        <v>44.065</v>
      </c>
      <c r="F291" s="9">
        <f t="shared" si="18"/>
        <v>3.807216</v>
      </c>
      <c r="G291" s="9">
        <f t="shared" si="21"/>
        <v>25.45650333333333</v>
      </c>
      <c r="H291" s="9">
        <f t="shared" si="22"/>
        <v>96.91840679471998</v>
      </c>
      <c r="I291" s="5" t="s">
        <v>148</v>
      </c>
      <c r="J291" s="9">
        <v>24.83542</v>
      </c>
      <c r="K291" s="9">
        <v>26.71019</v>
      </c>
      <c r="L291" s="9">
        <v>24.8239</v>
      </c>
      <c r="M291" s="6"/>
      <c r="N291" s="6"/>
    </row>
    <row r="292" spans="1:14" ht="24">
      <c r="A292" s="6"/>
      <c r="B292" s="5">
        <v>26</v>
      </c>
      <c r="C292" s="80">
        <v>20072</v>
      </c>
      <c r="D292" s="9">
        <v>338.7</v>
      </c>
      <c r="E292" s="9">
        <v>20.059</v>
      </c>
      <c r="F292" s="9">
        <f t="shared" si="18"/>
        <v>1.7330976000000002</v>
      </c>
      <c r="G292" s="9">
        <f t="shared" si="21"/>
        <v>31.43365</v>
      </c>
      <c r="H292" s="9">
        <f t="shared" si="22"/>
        <v>54.477583374240005</v>
      </c>
      <c r="I292" s="5" t="s">
        <v>149</v>
      </c>
      <c r="J292" s="9">
        <v>34.6885</v>
      </c>
      <c r="K292" s="9">
        <v>32.64189</v>
      </c>
      <c r="L292" s="9">
        <v>26.97056</v>
      </c>
      <c r="M292" s="6"/>
      <c r="N292" s="6"/>
    </row>
    <row r="293" spans="1:14" ht="24">
      <c r="A293" s="6"/>
      <c r="B293" s="5">
        <v>27</v>
      </c>
      <c r="C293" s="80">
        <v>20084</v>
      </c>
      <c r="D293" s="9">
        <v>338.5</v>
      </c>
      <c r="E293" s="9">
        <v>11.36</v>
      </c>
      <c r="F293" s="9">
        <f t="shared" si="18"/>
        <v>0.981504</v>
      </c>
      <c r="G293" s="9">
        <f t="shared" si="21"/>
        <v>41.23387666666667</v>
      </c>
      <c r="H293" s="9">
        <f t="shared" si="22"/>
        <v>40.471214883840005</v>
      </c>
      <c r="I293" s="5" t="s">
        <v>150</v>
      </c>
      <c r="J293" s="9">
        <v>43.79026</v>
      </c>
      <c r="K293" s="9">
        <v>42.14559</v>
      </c>
      <c r="L293" s="9">
        <v>37.76578</v>
      </c>
      <c r="M293" s="6"/>
      <c r="N293" s="6"/>
    </row>
    <row r="294" spans="1:14" ht="24">
      <c r="A294" s="6"/>
      <c r="B294" s="5">
        <v>28</v>
      </c>
      <c r="C294" s="80">
        <v>20093</v>
      </c>
      <c r="D294" s="9">
        <v>338.58</v>
      </c>
      <c r="E294" s="9">
        <v>15.727</v>
      </c>
      <c r="F294" s="9">
        <f t="shared" si="18"/>
        <v>1.3588128000000002</v>
      </c>
      <c r="G294" s="9">
        <f t="shared" si="21"/>
        <v>18.70615666666667</v>
      </c>
      <c r="H294" s="9">
        <f t="shared" si="22"/>
        <v>25.418165117472004</v>
      </c>
      <c r="I294" s="5" t="s">
        <v>151</v>
      </c>
      <c r="J294" s="9">
        <v>10.15759</v>
      </c>
      <c r="K294" s="9">
        <v>27.59452</v>
      </c>
      <c r="L294" s="9">
        <v>18.36636</v>
      </c>
      <c r="M294" s="6"/>
      <c r="N294" s="6"/>
    </row>
    <row r="295" spans="1:14" ht="24">
      <c r="A295" s="6"/>
      <c r="B295" s="5">
        <v>29</v>
      </c>
      <c r="C295" s="80">
        <v>20100</v>
      </c>
      <c r="D295" s="9">
        <v>338.6</v>
      </c>
      <c r="E295" s="9">
        <v>14.039</v>
      </c>
      <c r="F295" s="9">
        <f t="shared" si="18"/>
        <v>1.2129696</v>
      </c>
      <c r="G295" s="9">
        <f t="shared" si="21"/>
        <v>20.433536666666665</v>
      </c>
      <c r="H295" s="9">
        <f t="shared" si="22"/>
        <v>24.785258797152</v>
      </c>
      <c r="I295" s="5" t="s">
        <v>152</v>
      </c>
      <c r="J295" s="9">
        <v>16.98981</v>
      </c>
      <c r="K295" s="9">
        <v>20.15343</v>
      </c>
      <c r="L295" s="9">
        <v>24.15737</v>
      </c>
      <c r="M295" s="6"/>
      <c r="N295" s="6"/>
    </row>
    <row r="296" spans="1:14" ht="24">
      <c r="A296" s="6"/>
      <c r="B296" s="5">
        <v>30</v>
      </c>
      <c r="C296" s="80">
        <v>20112</v>
      </c>
      <c r="D296" s="9">
        <v>338.53</v>
      </c>
      <c r="E296" s="9">
        <v>12.557</v>
      </c>
      <c r="F296" s="9">
        <f t="shared" si="18"/>
        <v>1.0849248</v>
      </c>
      <c r="G296" s="9">
        <f t="shared" si="21"/>
        <v>17.657243333333334</v>
      </c>
      <c r="H296" s="9">
        <f t="shared" si="22"/>
        <v>19.156781191968</v>
      </c>
      <c r="I296" s="5" t="s">
        <v>153</v>
      </c>
      <c r="J296" s="9">
        <v>14.42631</v>
      </c>
      <c r="K296" s="9">
        <v>27.79537</v>
      </c>
      <c r="L296" s="9">
        <v>10.75005</v>
      </c>
      <c r="M296" s="6"/>
      <c r="N296" s="6"/>
    </row>
    <row r="297" spans="1:14" ht="24">
      <c r="A297" s="6"/>
      <c r="B297" s="5">
        <v>31</v>
      </c>
      <c r="C297" s="80">
        <v>20126</v>
      </c>
      <c r="D297" s="9">
        <v>338.25</v>
      </c>
      <c r="E297" s="9">
        <v>4.891</v>
      </c>
      <c r="F297" s="9">
        <f t="shared" si="18"/>
        <v>0.4225824</v>
      </c>
      <c r="G297" s="9">
        <f t="shared" si="21"/>
        <v>6.182976666666666</v>
      </c>
      <c r="H297" s="9">
        <f t="shared" si="22"/>
        <v>2.6128171189439997</v>
      </c>
      <c r="I297" s="5" t="s">
        <v>154</v>
      </c>
      <c r="J297" s="9">
        <v>4.6436</v>
      </c>
      <c r="K297" s="9">
        <v>8.53876</v>
      </c>
      <c r="L297" s="9">
        <v>5.36657</v>
      </c>
      <c r="M297" s="6"/>
      <c r="N297" s="6"/>
    </row>
    <row r="298" spans="1:14" ht="24">
      <c r="A298" s="6"/>
      <c r="B298" s="5">
        <v>32</v>
      </c>
      <c r="C298" s="80">
        <v>20137</v>
      </c>
      <c r="D298" s="9">
        <v>338.28</v>
      </c>
      <c r="E298" s="9">
        <v>5.531</v>
      </c>
      <c r="F298" s="9">
        <f t="shared" si="18"/>
        <v>0.4778784</v>
      </c>
      <c r="G298" s="9">
        <f t="shared" si="21"/>
        <v>46.74350666666667</v>
      </c>
      <c r="H298" s="9">
        <f t="shared" si="22"/>
        <v>22.337712176256</v>
      </c>
      <c r="I298" s="5" t="s">
        <v>155</v>
      </c>
      <c r="J298" s="9">
        <v>67.53027</v>
      </c>
      <c r="K298" s="9">
        <v>34.59021</v>
      </c>
      <c r="L298" s="9">
        <v>38.11004</v>
      </c>
      <c r="M298" s="6"/>
      <c r="N298" s="6"/>
    </row>
    <row r="299" spans="1:14" ht="24">
      <c r="A299" s="6"/>
      <c r="B299" s="5">
        <v>33</v>
      </c>
      <c r="C299" s="80">
        <v>20144</v>
      </c>
      <c r="D299" s="9">
        <v>338.2</v>
      </c>
      <c r="E299" s="9">
        <v>4.332</v>
      </c>
      <c r="F299" s="9">
        <f t="shared" si="18"/>
        <v>0.37428480000000003</v>
      </c>
      <c r="G299" s="9">
        <f t="shared" si="21"/>
        <v>5.974166666666666</v>
      </c>
      <c r="H299" s="9">
        <f t="shared" si="22"/>
        <v>2.236039776</v>
      </c>
      <c r="I299" s="5" t="s">
        <v>156</v>
      </c>
      <c r="J299" s="9">
        <v>4.60498</v>
      </c>
      <c r="K299" s="9">
        <v>2.43613</v>
      </c>
      <c r="L299" s="9">
        <v>10.88139</v>
      </c>
      <c r="M299" s="6"/>
      <c r="N299" s="6"/>
    </row>
    <row r="300" spans="1:14" ht="24">
      <c r="A300" s="6"/>
      <c r="B300" s="5">
        <v>34</v>
      </c>
      <c r="C300" s="80">
        <v>20149</v>
      </c>
      <c r="D300" s="9">
        <v>338.18</v>
      </c>
      <c r="E300" s="9">
        <v>5.631</v>
      </c>
      <c r="F300" s="9">
        <f t="shared" si="18"/>
        <v>0.4865184000000001</v>
      </c>
      <c r="G300" s="9">
        <f t="shared" si="21"/>
        <v>14.918506666666666</v>
      </c>
      <c r="H300" s="9">
        <f t="shared" si="22"/>
        <v>7.258127993856001</v>
      </c>
      <c r="I300" s="5" t="s">
        <v>166</v>
      </c>
      <c r="J300" s="9">
        <v>7.7357</v>
      </c>
      <c r="K300" s="9">
        <v>17.84031</v>
      </c>
      <c r="L300" s="9">
        <v>19.17951</v>
      </c>
      <c r="M300" s="6"/>
      <c r="N300" s="6"/>
    </row>
    <row r="301" spans="1:14" ht="24">
      <c r="A301" s="6"/>
      <c r="B301" s="5">
        <v>35</v>
      </c>
      <c r="C301" s="80">
        <v>20161</v>
      </c>
      <c r="D301" s="9">
        <v>338.97</v>
      </c>
      <c r="E301" s="9">
        <v>35.262</v>
      </c>
      <c r="F301" s="9">
        <f t="shared" si="18"/>
        <v>3.0466368000000004</v>
      </c>
      <c r="G301" s="9">
        <f t="shared" si="21"/>
        <v>15.928943333333335</v>
      </c>
      <c r="H301" s="9">
        <f t="shared" si="22"/>
        <v>48.52970494444801</v>
      </c>
      <c r="I301" s="5" t="s">
        <v>169</v>
      </c>
      <c r="J301" s="9">
        <v>10.64218</v>
      </c>
      <c r="K301" s="9">
        <v>15.01602</v>
      </c>
      <c r="L301" s="9">
        <v>22.12863</v>
      </c>
      <c r="M301" s="6"/>
      <c r="N301" s="6"/>
    </row>
    <row r="302" spans="1:16" ht="24">
      <c r="A302" s="86"/>
      <c r="B302" s="87">
        <v>36</v>
      </c>
      <c r="C302" s="88">
        <v>20169</v>
      </c>
      <c r="D302" s="89">
        <v>338.3</v>
      </c>
      <c r="E302" s="89">
        <v>8.294</v>
      </c>
      <c r="F302" s="89">
        <f t="shared" si="18"/>
        <v>0.7166016000000001</v>
      </c>
      <c r="G302" s="89">
        <f t="shared" si="21"/>
        <v>19.061286666666668</v>
      </c>
      <c r="H302" s="89">
        <f t="shared" si="22"/>
        <v>13.659348523392001</v>
      </c>
      <c r="I302" s="87" t="s">
        <v>170</v>
      </c>
      <c r="J302" s="89">
        <v>19.9223</v>
      </c>
      <c r="K302" s="89">
        <v>18.82193</v>
      </c>
      <c r="L302" s="89">
        <v>18.43963</v>
      </c>
      <c r="M302" s="86"/>
      <c r="N302" s="86"/>
      <c r="O302" s="86"/>
      <c r="P302" s="86"/>
    </row>
    <row r="303" spans="1:22" s="233" customFormat="1" ht="24">
      <c r="A303" s="234"/>
      <c r="B303" s="235">
        <v>1</v>
      </c>
      <c r="C303" s="236">
        <v>20184</v>
      </c>
      <c r="D303" s="237"/>
      <c r="E303" s="237"/>
      <c r="F303" s="237"/>
      <c r="G303" s="237"/>
      <c r="H303" s="237"/>
      <c r="I303" s="235" t="s">
        <v>157</v>
      </c>
      <c r="J303" s="237"/>
      <c r="K303" s="237"/>
      <c r="L303" s="237"/>
      <c r="M303" s="236">
        <v>20184</v>
      </c>
      <c r="N303" s="237">
        <v>338.73</v>
      </c>
      <c r="O303" s="237">
        <v>21.636</v>
      </c>
      <c r="P303" s="237">
        <f>O303*0.0864</f>
        <v>1.8693504</v>
      </c>
      <c r="Q303" s="237">
        <f>+AVERAGE(T303:V303)</f>
        <v>1.1660766666666669</v>
      </c>
      <c r="R303" s="237">
        <f>Q303*P303</f>
        <v>2.1798058832640006</v>
      </c>
      <c r="S303" s="235" t="s">
        <v>157</v>
      </c>
      <c r="T303" s="237">
        <v>0.37469</v>
      </c>
      <c r="U303" s="237">
        <v>0</v>
      </c>
      <c r="V303" s="237">
        <v>3.12354</v>
      </c>
    </row>
    <row r="304" spans="1:15" ht="24">
      <c r="A304" s="6"/>
      <c r="B304" s="5">
        <v>2</v>
      </c>
      <c r="C304" s="80">
        <v>20198</v>
      </c>
      <c r="D304" s="9">
        <v>338.53</v>
      </c>
      <c r="E304" s="9">
        <v>12.347</v>
      </c>
      <c r="F304" s="9">
        <f t="shared" si="18"/>
        <v>1.0667808</v>
      </c>
      <c r="I304" s="5" t="s">
        <v>158</v>
      </c>
      <c r="M304" s="9">
        <v>0</v>
      </c>
      <c r="N304" s="9">
        <v>0</v>
      </c>
      <c r="O304" s="9">
        <v>0</v>
      </c>
    </row>
    <row r="305" spans="1:14" ht="24">
      <c r="A305" s="6"/>
      <c r="B305" s="5">
        <v>3</v>
      </c>
      <c r="C305" s="80">
        <v>20203</v>
      </c>
      <c r="D305" s="9">
        <v>338.25</v>
      </c>
      <c r="E305" s="9">
        <v>3.137</v>
      </c>
      <c r="F305" s="9">
        <f t="shared" si="18"/>
        <v>0.2710368</v>
      </c>
      <c r="G305" s="9">
        <f t="shared" si="21"/>
        <v>165.73219000000003</v>
      </c>
      <c r="H305" s="9">
        <f t="shared" si="22"/>
        <v>44.91952243459201</v>
      </c>
      <c r="I305" s="5" t="s">
        <v>167</v>
      </c>
      <c r="J305" s="9">
        <v>178.90083</v>
      </c>
      <c r="K305" s="9">
        <v>164.52792</v>
      </c>
      <c r="L305" s="9">
        <v>153.76782</v>
      </c>
      <c r="M305" s="9">
        <f>+AVERAGE(M304:O304)</f>
        <v>0</v>
      </c>
      <c r="N305" s="9">
        <f>M305*F304</f>
        <v>0</v>
      </c>
    </row>
    <row r="306" spans="1:14" ht="24">
      <c r="A306" s="6"/>
      <c r="B306" s="5">
        <v>4</v>
      </c>
      <c r="C306" s="80">
        <v>20210</v>
      </c>
      <c r="D306" s="9">
        <v>388.39</v>
      </c>
      <c r="E306" s="9">
        <v>18.25</v>
      </c>
      <c r="F306" s="9">
        <f t="shared" si="18"/>
        <v>1.5768</v>
      </c>
      <c r="G306" s="9">
        <f t="shared" si="21"/>
        <v>15.593116666666667</v>
      </c>
      <c r="H306" s="9">
        <f t="shared" si="22"/>
        <v>24.58722636</v>
      </c>
      <c r="I306" s="5" t="s">
        <v>160</v>
      </c>
      <c r="J306" s="9">
        <v>17.01815</v>
      </c>
      <c r="K306" s="9">
        <v>13.98881</v>
      </c>
      <c r="L306" s="9">
        <v>15.77239</v>
      </c>
      <c r="M306" s="6"/>
      <c r="N306" s="6"/>
    </row>
    <row r="307" spans="1:14" ht="24">
      <c r="A307" s="6"/>
      <c r="B307" s="5">
        <v>5</v>
      </c>
      <c r="C307" s="80">
        <v>20223</v>
      </c>
      <c r="D307" s="9">
        <v>338.2</v>
      </c>
      <c r="E307" s="9">
        <v>11.404</v>
      </c>
      <c r="F307" s="9">
        <f t="shared" si="18"/>
        <v>0.9853056</v>
      </c>
      <c r="G307" s="9">
        <f t="shared" si="21"/>
        <v>8.419326666666667</v>
      </c>
      <c r="H307" s="9">
        <f t="shared" si="22"/>
        <v>8.295609712896</v>
      </c>
      <c r="I307" s="5" t="s">
        <v>161</v>
      </c>
      <c r="J307" s="9">
        <v>2.38241</v>
      </c>
      <c r="K307" s="9">
        <v>8.51668</v>
      </c>
      <c r="L307" s="9">
        <v>14.35889</v>
      </c>
      <c r="M307" s="6"/>
      <c r="N307" s="6"/>
    </row>
    <row r="308" spans="1:14" ht="24">
      <c r="A308" s="6"/>
      <c r="B308" s="5">
        <v>6</v>
      </c>
      <c r="C308" s="80">
        <v>20231</v>
      </c>
      <c r="D308" s="9">
        <v>338.23</v>
      </c>
      <c r="E308" s="9">
        <v>11.505</v>
      </c>
      <c r="F308" s="9">
        <f t="shared" si="18"/>
        <v>0.9940320000000001</v>
      </c>
      <c r="G308" s="9">
        <f t="shared" si="21"/>
        <v>4.71886</v>
      </c>
      <c r="H308" s="9">
        <f t="shared" si="22"/>
        <v>4.690697843520001</v>
      </c>
      <c r="I308" s="5" t="s">
        <v>162</v>
      </c>
      <c r="J308" s="9">
        <v>5.29331</v>
      </c>
      <c r="K308" s="9">
        <v>5.47028</v>
      </c>
      <c r="L308" s="9">
        <v>3.39299</v>
      </c>
      <c r="M308" s="6"/>
      <c r="N308" s="6"/>
    </row>
    <row r="309" spans="1:14" ht="24">
      <c r="A309" s="6"/>
      <c r="B309" s="5">
        <v>7</v>
      </c>
      <c r="C309" s="80">
        <v>20247</v>
      </c>
      <c r="D309" s="9">
        <v>338.22</v>
      </c>
      <c r="E309" s="9">
        <v>10.515</v>
      </c>
      <c r="F309" s="9">
        <f t="shared" si="18"/>
        <v>0.9084960000000001</v>
      </c>
      <c r="G309" s="9">
        <f t="shared" si="21"/>
        <v>16.552733333333332</v>
      </c>
      <c r="H309" s="9">
        <f t="shared" si="22"/>
        <v>15.0380920224</v>
      </c>
      <c r="I309" s="5" t="s">
        <v>137</v>
      </c>
      <c r="J309" s="9">
        <v>18.83535</v>
      </c>
      <c r="K309" s="9">
        <v>17.1856</v>
      </c>
      <c r="L309" s="9">
        <v>13.63725</v>
      </c>
      <c r="M309" s="6"/>
      <c r="N309" s="6"/>
    </row>
    <row r="310" spans="1:14" ht="24">
      <c r="A310" s="6"/>
      <c r="B310" s="5">
        <v>8</v>
      </c>
      <c r="C310" s="80">
        <v>20254</v>
      </c>
      <c r="D310" s="9">
        <v>338.28</v>
      </c>
      <c r="E310" s="9">
        <v>13.099</v>
      </c>
      <c r="F310" s="9">
        <f t="shared" si="18"/>
        <v>1.1317536000000001</v>
      </c>
      <c r="G310" s="9">
        <f t="shared" si="21"/>
        <v>9.21195</v>
      </c>
      <c r="H310" s="9">
        <f t="shared" si="22"/>
        <v>10.42565757552</v>
      </c>
      <c r="I310" s="5" t="s">
        <v>138</v>
      </c>
      <c r="J310" s="9">
        <v>2.00513</v>
      </c>
      <c r="K310" s="9">
        <v>7.2921</v>
      </c>
      <c r="L310" s="9">
        <v>18.33862</v>
      </c>
      <c r="M310" s="6"/>
      <c r="N310" s="6"/>
    </row>
    <row r="311" spans="1:14" ht="24">
      <c r="A311" s="6"/>
      <c r="B311" s="5">
        <v>9</v>
      </c>
      <c r="C311" s="80">
        <v>20261</v>
      </c>
      <c r="D311" s="9">
        <v>338.2</v>
      </c>
      <c r="E311" s="9">
        <v>10.218</v>
      </c>
      <c r="F311" s="9">
        <f t="shared" si="18"/>
        <v>0.8828352</v>
      </c>
      <c r="G311" s="9">
        <f t="shared" si="21"/>
        <v>15.234230000000002</v>
      </c>
      <c r="H311" s="9">
        <f t="shared" si="22"/>
        <v>13.449314488896002</v>
      </c>
      <c r="I311" s="5" t="s">
        <v>139</v>
      </c>
      <c r="J311" s="9">
        <v>22.11427</v>
      </c>
      <c r="K311" s="9">
        <v>5.7397</v>
      </c>
      <c r="L311" s="9">
        <v>17.84872</v>
      </c>
      <c r="M311" s="6"/>
      <c r="N311" s="6"/>
    </row>
    <row r="312" spans="1:14" ht="24">
      <c r="A312" s="6"/>
      <c r="B312" s="5">
        <v>10</v>
      </c>
      <c r="C312" s="80">
        <v>20281</v>
      </c>
      <c r="D312" s="9">
        <v>338.3</v>
      </c>
      <c r="E312" s="9">
        <v>15.071</v>
      </c>
      <c r="F312" s="9">
        <f t="shared" si="18"/>
        <v>1.3021344000000001</v>
      </c>
      <c r="G312" s="9">
        <f t="shared" si="21"/>
        <v>144.08789</v>
      </c>
      <c r="H312" s="9">
        <f t="shared" si="22"/>
        <v>187.621798192416</v>
      </c>
      <c r="I312" s="5" t="s">
        <v>140</v>
      </c>
      <c r="J312" s="9">
        <v>135.55372</v>
      </c>
      <c r="K312" s="9">
        <v>142.15733</v>
      </c>
      <c r="L312" s="9">
        <v>154.55262</v>
      </c>
      <c r="M312" s="6"/>
      <c r="N312" s="6"/>
    </row>
    <row r="313" spans="1:14" ht="24">
      <c r="A313" s="6"/>
      <c r="B313" s="5">
        <v>11</v>
      </c>
      <c r="C313" s="80">
        <v>20289</v>
      </c>
      <c r="D313" s="9">
        <v>338.28</v>
      </c>
      <c r="E313" s="9">
        <v>14.607</v>
      </c>
      <c r="F313" s="9">
        <f t="shared" si="18"/>
        <v>1.2620448</v>
      </c>
      <c r="G313" s="9">
        <f t="shared" si="21"/>
        <v>159.59912666666665</v>
      </c>
      <c r="H313" s="9">
        <f t="shared" si="22"/>
        <v>201.42124789420797</v>
      </c>
      <c r="I313" s="5" t="s">
        <v>141</v>
      </c>
      <c r="J313" s="9">
        <v>152.91461</v>
      </c>
      <c r="K313" s="9">
        <v>157.90446</v>
      </c>
      <c r="L313" s="9">
        <v>167.97831</v>
      </c>
      <c r="M313" s="6"/>
      <c r="N313" s="6"/>
    </row>
    <row r="314" spans="1:14" ht="24">
      <c r="A314" s="6"/>
      <c r="B314" s="5">
        <v>12</v>
      </c>
      <c r="C314" s="80">
        <v>20296</v>
      </c>
      <c r="D314" s="9">
        <v>338.2</v>
      </c>
      <c r="E314" s="9">
        <v>9.922</v>
      </c>
      <c r="F314" s="9">
        <f t="shared" si="18"/>
        <v>0.8572608</v>
      </c>
      <c r="G314" s="9">
        <f t="shared" si="21"/>
        <v>171.80099333333337</v>
      </c>
      <c r="H314" s="9">
        <f t="shared" si="22"/>
        <v>147.27825698572804</v>
      </c>
      <c r="I314" s="5" t="s">
        <v>142</v>
      </c>
      <c r="J314" s="9">
        <v>180.29255</v>
      </c>
      <c r="K314" s="9">
        <v>167.47477</v>
      </c>
      <c r="L314" s="9">
        <v>167.63566</v>
      </c>
      <c r="M314" s="6"/>
      <c r="N314" s="6"/>
    </row>
    <row r="315" spans="1:14" ht="24">
      <c r="A315" s="6"/>
      <c r="B315" s="5">
        <v>13</v>
      </c>
      <c r="C315" s="80">
        <v>20302</v>
      </c>
      <c r="D315" s="9">
        <v>338.11</v>
      </c>
      <c r="E315" s="9">
        <v>6.693</v>
      </c>
      <c r="F315" s="9">
        <f t="shared" si="18"/>
        <v>0.5782752</v>
      </c>
      <c r="G315" s="9">
        <f aca="true" t="shared" si="23" ref="G315:G369">+AVERAGE(J315:L315)</f>
        <v>303.67804</v>
      </c>
      <c r="H315" s="9">
        <f aca="true" t="shared" si="24" ref="H315:H369">G315*F315</f>
        <v>175.609479316608</v>
      </c>
      <c r="I315" s="5" t="s">
        <v>143</v>
      </c>
      <c r="J315" s="9">
        <v>295.03842</v>
      </c>
      <c r="K315" s="9">
        <v>317.6686</v>
      </c>
      <c r="L315" s="9">
        <v>298.3271</v>
      </c>
      <c r="M315" s="6"/>
      <c r="N315" s="6"/>
    </row>
    <row r="316" spans="1:14" ht="24">
      <c r="A316" s="6"/>
      <c r="B316" s="5">
        <v>14</v>
      </c>
      <c r="C316" s="80">
        <v>20320</v>
      </c>
      <c r="D316" s="9">
        <v>338.09</v>
      </c>
      <c r="E316" s="9">
        <v>6.403</v>
      </c>
      <c r="F316" s="9">
        <f t="shared" si="18"/>
        <v>0.5532192</v>
      </c>
      <c r="G316" s="9">
        <f t="shared" si="23"/>
        <v>64.67485666666666</v>
      </c>
      <c r="H316" s="9">
        <f t="shared" si="24"/>
        <v>35.779372465247995</v>
      </c>
      <c r="I316" s="5" t="s">
        <v>144</v>
      </c>
      <c r="J316" s="9">
        <v>70.14786</v>
      </c>
      <c r="K316" s="9">
        <v>68.16066</v>
      </c>
      <c r="L316" s="9">
        <v>55.71605</v>
      </c>
      <c r="M316" s="6"/>
      <c r="N316" s="6"/>
    </row>
    <row r="317" spans="1:14" ht="24">
      <c r="A317" s="6"/>
      <c r="B317" s="5">
        <v>15</v>
      </c>
      <c r="C317" s="80">
        <v>20324</v>
      </c>
      <c r="D317" s="9">
        <v>338.41</v>
      </c>
      <c r="E317" s="9">
        <v>24.549</v>
      </c>
      <c r="F317" s="9">
        <f t="shared" si="18"/>
        <v>2.1210336</v>
      </c>
      <c r="G317" s="9">
        <f t="shared" si="23"/>
        <v>398.6836766666667</v>
      </c>
      <c r="H317" s="9">
        <f t="shared" si="24"/>
        <v>845.6214739815362</v>
      </c>
      <c r="I317" s="5" t="s">
        <v>145</v>
      </c>
      <c r="J317" s="9">
        <v>412.32952</v>
      </c>
      <c r="K317" s="9">
        <v>188.42225</v>
      </c>
      <c r="L317" s="9">
        <v>595.29926</v>
      </c>
      <c r="M317" s="6"/>
      <c r="N317" s="6"/>
    </row>
    <row r="318" spans="1:14" ht="24">
      <c r="A318" s="6"/>
      <c r="B318" s="5">
        <v>16</v>
      </c>
      <c r="C318" s="80">
        <v>20335</v>
      </c>
      <c r="D318" s="9">
        <v>338.69</v>
      </c>
      <c r="E318" s="9">
        <v>43.979</v>
      </c>
      <c r="F318" s="9">
        <f t="shared" si="18"/>
        <v>3.7997856000000003</v>
      </c>
      <c r="G318" s="9">
        <f t="shared" si="23"/>
        <v>796.1112499999999</v>
      </c>
      <c r="H318" s="9">
        <f t="shared" si="24"/>
        <v>3025.052063748</v>
      </c>
      <c r="I318" s="5" t="s">
        <v>146</v>
      </c>
      <c r="J318" s="9">
        <v>776.85295</v>
      </c>
      <c r="K318" s="9">
        <v>815.49439</v>
      </c>
      <c r="L318" s="9">
        <v>795.98641</v>
      </c>
      <c r="M318" s="6"/>
      <c r="N318" s="6"/>
    </row>
    <row r="319" spans="1:14" ht="24">
      <c r="A319" s="6"/>
      <c r="B319" s="5">
        <v>17</v>
      </c>
      <c r="C319" s="80">
        <v>20336</v>
      </c>
      <c r="D319" s="9">
        <v>339.3</v>
      </c>
      <c r="E319" s="9">
        <v>94.92</v>
      </c>
      <c r="F319" s="9">
        <f t="shared" si="18"/>
        <v>8.201088</v>
      </c>
      <c r="G319" s="9">
        <f t="shared" si="23"/>
        <v>1207.3016966666664</v>
      </c>
      <c r="H319" s="9">
        <f t="shared" si="24"/>
        <v>9901.18745691264</v>
      </c>
      <c r="I319" s="5" t="s">
        <v>114</v>
      </c>
      <c r="J319" s="9">
        <v>1195.98167</v>
      </c>
      <c r="K319" s="9">
        <v>1199.74174</v>
      </c>
      <c r="L319" s="9">
        <v>1226.18168</v>
      </c>
      <c r="M319" s="6"/>
      <c r="N319" s="6"/>
    </row>
    <row r="320" spans="1:14" ht="24">
      <c r="A320" s="6"/>
      <c r="B320" s="5">
        <v>18</v>
      </c>
      <c r="C320" s="80">
        <v>20341</v>
      </c>
      <c r="D320" s="9">
        <v>339.54</v>
      </c>
      <c r="E320" s="9">
        <v>115.935</v>
      </c>
      <c r="F320" s="9">
        <f t="shared" si="18"/>
        <v>10.016784000000001</v>
      </c>
      <c r="G320" s="9">
        <f t="shared" si="23"/>
        <v>881.8667533333333</v>
      </c>
      <c r="H320" s="9">
        <f t="shared" si="24"/>
        <v>8833.46878492128</v>
      </c>
      <c r="I320" s="5" t="s">
        <v>115</v>
      </c>
      <c r="J320" s="9">
        <v>959.10866</v>
      </c>
      <c r="K320" s="9">
        <v>899.91387</v>
      </c>
      <c r="L320" s="9">
        <v>786.57773</v>
      </c>
      <c r="M320" s="6"/>
      <c r="N320" s="6"/>
    </row>
    <row r="321" spans="1:14" ht="24">
      <c r="A321" s="6"/>
      <c r="B321" s="5">
        <v>19</v>
      </c>
      <c r="C321" s="80">
        <v>20365</v>
      </c>
      <c r="D321" s="9">
        <v>338.49</v>
      </c>
      <c r="E321" s="9">
        <v>26.427</v>
      </c>
      <c r="F321" s="9">
        <f t="shared" si="18"/>
        <v>2.2832928</v>
      </c>
      <c r="G321" s="9">
        <f t="shared" si="23"/>
        <v>139.45199</v>
      </c>
      <c r="H321" s="9">
        <f t="shared" si="24"/>
        <v>318.40972471267196</v>
      </c>
      <c r="I321" s="5" t="s">
        <v>147</v>
      </c>
      <c r="J321" s="9">
        <v>128.32264</v>
      </c>
      <c r="K321" s="9">
        <v>132.20262</v>
      </c>
      <c r="L321" s="9">
        <v>157.83071</v>
      </c>
      <c r="M321" s="6"/>
      <c r="N321" s="6"/>
    </row>
    <row r="322" spans="1:14" ht="24">
      <c r="A322" s="6"/>
      <c r="B322" s="5">
        <v>20</v>
      </c>
      <c r="C322" s="80">
        <v>20374</v>
      </c>
      <c r="D322" s="9">
        <v>338.23</v>
      </c>
      <c r="E322" s="9">
        <v>16.88</v>
      </c>
      <c r="F322" s="9">
        <f t="shared" si="18"/>
        <v>1.458432</v>
      </c>
      <c r="G322" s="9">
        <f t="shared" si="23"/>
        <v>65.09307666666668</v>
      </c>
      <c r="H322" s="9">
        <f t="shared" si="24"/>
        <v>94.93382598912001</v>
      </c>
      <c r="I322" s="5" t="s">
        <v>128</v>
      </c>
      <c r="J322" s="9">
        <v>65.80848</v>
      </c>
      <c r="K322" s="9">
        <v>57.70212</v>
      </c>
      <c r="L322" s="9">
        <v>71.76863</v>
      </c>
      <c r="M322" s="6"/>
      <c r="N322" s="6"/>
    </row>
    <row r="323" spans="1:14" ht="24">
      <c r="A323" s="6"/>
      <c r="B323" s="5">
        <v>21</v>
      </c>
      <c r="C323" s="80">
        <v>20387</v>
      </c>
      <c r="D323" s="9">
        <v>338.09</v>
      </c>
      <c r="E323" s="9">
        <v>9.34</v>
      </c>
      <c r="F323" s="9">
        <f t="shared" si="18"/>
        <v>0.806976</v>
      </c>
      <c r="G323" s="9">
        <f t="shared" si="23"/>
        <v>82.98460333333333</v>
      </c>
      <c r="H323" s="9">
        <f t="shared" si="24"/>
        <v>66.96658325952</v>
      </c>
      <c r="I323" s="5" t="s">
        <v>129</v>
      </c>
      <c r="J323" s="9">
        <v>99.23046</v>
      </c>
      <c r="K323" s="9">
        <v>73.85524</v>
      </c>
      <c r="L323" s="9">
        <v>75.86811</v>
      </c>
      <c r="M323" s="6"/>
      <c r="N323" s="6"/>
    </row>
    <row r="324" spans="1:14" ht="24">
      <c r="A324" s="6"/>
      <c r="B324" s="5">
        <v>22</v>
      </c>
      <c r="C324" s="80">
        <v>20395</v>
      </c>
      <c r="D324" s="9">
        <v>338.12</v>
      </c>
      <c r="E324" s="9">
        <v>12.347</v>
      </c>
      <c r="F324" s="9">
        <f t="shared" si="18"/>
        <v>1.0667808</v>
      </c>
      <c r="G324" s="9">
        <f t="shared" si="23"/>
        <v>39.90182333333333</v>
      </c>
      <c r="H324" s="9">
        <f t="shared" si="24"/>
        <v>42.566499016992005</v>
      </c>
      <c r="I324" s="5" t="s">
        <v>130</v>
      </c>
      <c r="J324" s="9">
        <v>30.11132</v>
      </c>
      <c r="K324" s="9">
        <v>56.89732</v>
      </c>
      <c r="L324" s="9">
        <v>32.69683</v>
      </c>
      <c r="M324" s="6"/>
      <c r="N324" s="6"/>
    </row>
    <row r="325" spans="1:14" ht="24">
      <c r="A325" s="6"/>
      <c r="B325" s="5">
        <v>23</v>
      </c>
      <c r="C325" s="80">
        <v>20407</v>
      </c>
      <c r="D325" s="9">
        <v>338.12</v>
      </c>
      <c r="E325" s="9">
        <v>12.975</v>
      </c>
      <c r="F325" s="9">
        <f t="shared" si="18"/>
        <v>1.12104</v>
      </c>
      <c r="G325" s="9">
        <f t="shared" si="23"/>
        <v>58.976196666666674</v>
      </c>
      <c r="H325" s="9">
        <f t="shared" si="24"/>
        <v>66.1146755112</v>
      </c>
      <c r="I325" s="5" t="s">
        <v>131</v>
      </c>
      <c r="J325" s="9">
        <v>64.96182</v>
      </c>
      <c r="K325" s="9">
        <v>67.7997</v>
      </c>
      <c r="L325" s="9">
        <v>44.16707</v>
      </c>
      <c r="M325" s="6"/>
      <c r="N325" s="6"/>
    </row>
    <row r="326" spans="1:14" ht="24">
      <c r="A326" s="6"/>
      <c r="B326" s="5">
        <v>24</v>
      </c>
      <c r="C326" s="80">
        <v>20415</v>
      </c>
      <c r="D326" s="9">
        <v>338.11</v>
      </c>
      <c r="E326" s="9">
        <v>11.17</v>
      </c>
      <c r="F326" s="9">
        <f t="shared" si="18"/>
        <v>0.9650880000000001</v>
      </c>
      <c r="G326" s="9">
        <f t="shared" si="23"/>
        <v>79.94337</v>
      </c>
      <c r="H326" s="9">
        <f t="shared" si="24"/>
        <v>77.15238706656001</v>
      </c>
      <c r="I326" s="5" t="s">
        <v>132</v>
      </c>
      <c r="J326" s="9">
        <v>87.16274</v>
      </c>
      <c r="K326" s="9">
        <v>77.46538</v>
      </c>
      <c r="L326" s="9">
        <v>75.20199</v>
      </c>
      <c r="M326" s="6"/>
      <c r="N326" s="6"/>
    </row>
    <row r="327" spans="1:14" ht="24">
      <c r="A327" s="6"/>
      <c r="B327" s="5">
        <v>25</v>
      </c>
      <c r="C327" s="80">
        <v>20427</v>
      </c>
      <c r="D327" s="9">
        <v>338.1</v>
      </c>
      <c r="E327" s="9">
        <v>12.055</v>
      </c>
      <c r="F327" s="9">
        <f t="shared" si="18"/>
        <v>1.041552</v>
      </c>
      <c r="G327" s="9">
        <f t="shared" si="23"/>
        <v>91.34511333333334</v>
      </c>
      <c r="H327" s="9">
        <f t="shared" si="24"/>
        <v>95.14068548256002</v>
      </c>
      <c r="I327" s="5" t="s">
        <v>148</v>
      </c>
      <c r="J327" s="9">
        <v>91.28267</v>
      </c>
      <c r="K327" s="9">
        <v>91.52711</v>
      </c>
      <c r="L327" s="9">
        <v>91.22556</v>
      </c>
      <c r="M327" s="6"/>
      <c r="N327" s="6"/>
    </row>
    <row r="328" spans="1:14" ht="24">
      <c r="A328" s="6"/>
      <c r="B328" s="5">
        <v>26</v>
      </c>
      <c r="C328" s="80">
        <v>20435</v>
      </c>
      <c r="D328" s="9">
        <v>338.02</v>
      </c>
      <c r="E328" s="9">
        <v>7.704</v>
      </c>
      <c r="F328" s="9">
        <f t="shared" si="18"/>
        <v>0.6656256</v>
      </c>
      <c r="G328" s="9">
        <f t="shared" si="23"/>
        <v>47.09205</v>
      </c>
      <c r="H328" s="9">
        <f t="shared" si="24"/>
        <v>31.345674036480002</v>
      </c>
      <c r="I328" s="5" t="s">
        <v>149</v>
      </c>
      <c r="J328" s="9">
        <v>42.72482</v>
      </c>
      <c r="K328" s="9">
        <v>49.02148</v>
      </c>
      <c r="L328" s="9">
        <v>49.52985</v>
      </c>
      <c r="M328" s="6"/>
      <c r="N328" s="6"/>
    </row>
    <row r="329" spans="1:14" ht="24">
      <c r="A329" s="6"/>
      <c r="B329" s="5">
        <v>27</v>
      </c>
      <c r="C329" s="80">
        <v>20448</v>
      </c>
      <c r="D329" s="9">
        <v>338.03</v>
      </c>
      <c r="E329" s="9">
        <v>5.697</v>
      </c>
      <c r="F329" s="9">
        <f t="shared" si="18"/>
        <v>0.4922208</v>
      </c>
      <c r="G329" s="9">
        <f t="shared" si="23"/>
        <v>46.399069999999995</v>
      </c>
      <c r="H329" s="9">
        <f t="shared" si="24"/>
        <v>22.838587354656</v>
      </c>
      <c r="I329" s="5" t="s">
        <v>150</v>
      </c>
      <c r="J329" s="9">
        <v>47.46219</v>
      </c>
      <c r="K329" s="9">
        <v>45.86756</v>
      </c>
      <c r="L329" s="9">
        <v>45.86746</v>
      </c>
      <c r="M329" s="6"/>
      <c r="N329" s="6"/>
    </row>
    <row r="330" spans="1:13" ht="24">
      <c r="A330" s="6"/>
      <c r="B330" s="5">
        <v>28</v>
      </c>
      <c r="C330" s="80">
        <v>20457</v>
      </c>
      <c r="D330" s="9">
        <v>337.95</v>
      </c>
      <c r="E330" s="9">
        <v>3.572</v>
      </c>
      <c r="F330" s="9">
        <f t="shared" si="18"/>
        <v>0.30862080000000003</v>
      </c>
      <c r="G330" s="9">
        <f t="shared" si="23"/>
        <v>23.537063333333332</v>
      </c>
      <c r="H330" s="9">
        <f>G330*F330</f>
        <v>7.264027315584</v>
      </c>
      <c r="I330" s="5" t="s">
        <v>151</v>
      </c>
      <c r="J330" s="9">
        <v>43.42292</v>
      </c>
      <c r="K330" s="9">
        <v>12.19677</v>
      </c>
      <c r="L330" s="9">
        <v>14.9915</v>
      </c>
      <c r="M330" s="6"/>
    </row>
    <row r="331" spans="1:14" ht="24">
      <c r="A331" s="6"/>
      <c r="B331" s="5">
        <v>29</v>
      </c>
      <c r="C331" s="80">
        <v>20465</v>
      </c>
      <c r="D331" s="9">
        <v>338.17</v>
      </c>
      <c r="E331" s="9">
        <v>16.619</v>
      </c>
      <c r="F331" s="9">
        <f t="shared" si="18"/>
        <v>1.4358816</v>
      </c>
      <c r="G331" s="9">
        <f t="shared" si="23"/>
        <v>22.435496666666666</v>
      </c>
      <c r="H331" s="9">
        <f t="shared" si="24"/>
        <v>32.214716850528</v>
      </c>
      <c r="I331" s="5" t="s">
        <v>152</v>
      </c>
      <c r="J331" s="9">
        <v>27.13397</v>
      </c>
      <c r="K331" s="9">
        <v>12.30391</v>
      </c>
      <c r="L331" s="9">
        <v>27.86861</v>
      </c>
      <c r="M331" s="6"/>
      <c r="N331" s="6"/>
    </row>
    <row r="332" spans="1:14" ht="24">
      <c r="A332" s="6"/>
      <c r="B332" s="5">
        <v>30</v>
      </c>
      <c r="C332" s="80">
        <v>20475</v>
      </c>
      <c r="D332" s="9">
        <v>337.93</v>
      </c>
      <c r="E332" s="9">
        <v>3.496</v>
      </c>
      <c r="F332" s="9">
        <f t="shared" si="18"/>
        <v>0.3020544</v>
      </c>
      <c r="G332" s="9">
        <f t="shared" si="23"/>
        <v>58.71051666666667</v>
      </c>
      <c r="H332" s="9">
        <f t="shared" si="24"/>
        <v>17.73376988544</v>
      </c>
      <c r="I332" s="5" t="s">
        <v>153</v>
      </c>
      <c r="J332" s="9">
        <v>55.02604</v>
      </c>
      <c r="K332" s="9">
        <v>60.28065</v>
      </c>
      <c r="L332" s="9">
        <v>60.82486</v>
      </c>
      <c r="M332" s="6"/>
      <c r="N332" s="6"/>
    </row>
    <row r="333" spans="1:14" ht="24">
      <c r="A333" s="6"/>
      <c r="B333" s="5">
        <v>31</v>
      </c>
      <c r="C333" s="80">
        <v>20486</v>
      </c>
      <c r="D333" s="9">
        <v>338.04</v>
      </c>
      <c r="E333" s="9">
        <v>5.685</v>
      </c>
      <c r="F333" s="9">
        <f t="shared" si="18"/>
        <v>0.491184</v>
      </c>
      <c r="G333" s="9">
        <f t="shared" si="23"/>
        <v>29.562</v>
      </c>
      <c r="H333" s="9">
        <f t="shared" si="24"/>
        <v>14.520381408</v>
      </c>
      <c r="I333" s="5" t="s">
        <v>154</v>
      </c>
      <c r="J333" s="9">
        <v>24.64355</v>
      </c>
      <c r="K333" s="9">
        <v>20.48423</v>
      </c>
      <c r="L333" s="9">
        <v>43.55822</v>
      </c>
      <c r="M333" s="6"/>
      <c r="N333" s="6"/>
    </row>
    <row r="334" spans="1:13" ht="24">
      <c r="A334" s="6"/>
      <c r="B334" s="5">
        <v>32</v>
      </c>
      <c r="C334" s="80">
        <v>20496</v>
      </c>
      <c r="D334" s="9">
        <v>338.03</v>
      </c>
      <c r="E334" s="9">
        <v>5.546</v>
      </c>
      <c r="F334" s="9">
        <f t="shared" si="18"/>
        <v>0.47917440000000006</v>
      </c>
      <c r="G334" s="9">
        <f t="shared" si="23"/>
        <v>6.711916666666667</v>
      </c>
      <c r="H334" s="9">
        <f>G334*F334</f>
        <v>3.2161786416000004</v>
      </c>
      <c r="I334" s="5" t="s">
        <v>155</v>
      </c>
      <c r="J334" s="9">
        <v>1.90404</v>
      </c>
      <c r="K334" s="9">
        <v>9.69656</v>
      </c>
      <c r="L334" s="9">
        <v>8.53515</v>
      </c>
      <c r="M334" s="6"/>
    </row>
    <row r="335" spans="1:14" ht="24">
      <c r="A335" s="6"/>
      <c r="B335" s="5">
        <v>33</v>
      </c>
      <c r="C335" s="80">
        <v>20511</v>
      </c>
      <c r="D335" s="9">
        <v>337.88</v>
      </c>
      <c r="E335" s="9">
        <v>2.864</v>
      </c>
      <c r="F335" s="9">
        <f t="shared" si="18"/>
        <v>0.2474496</v>
      </c>
      <c r="G335" s="9">
        <f t="shared" si="23"/>
        <v>34.98798</v>
      </c>
      <c r="H335" s="9">
        <f t="shared" si="24"/>
        <v>8.657761655808</v>
      </c>
      <c r="I335" s="5" t="s">
        <v>156</v>
      </c>
      <c r="J335" s="9">
        <v>35.36463</v>
      </c>
      <c r="K335" s="9">
        <v>32.61034</v>
      </c>
      <c r="L335" s="9">
        <v>36.98897</v>
      </c>
      <c r="M335" s="6"/>
      <c r="N335" s="6"/>
    </row>
    <row r="336" spans="1:14" ht="24">
      <c r="A336" s="6"/>
      <c r="B336" s="5">
        <v>34</v>
      </c>
      <c r="C336" s="80">
        <v>20518</v>
      </c>
      <c r="D336" s="9">
        <v>338.2</v>
      </c>
      <c r="E336" s="9">
        <v>16.39</v>
      </c>
      <c r="F336" s="9">
        <f t="shared" si="18"/>
        <v>1.416096</v>
      </c>
      <c r="G336" s="9">
        <f t="shared" si="23"/>
        <v>39.05591333333333</v>
      </c>
      <c r="H336" s="9">
        <f t="shared" si="24"/>
        <v>55.30692264768</v>
      </c>
      <c r="I336" s="5" t="s">
        <v>166</v>
      </c>
      <c r="J336" s="9">
        <v>42.58546</v>
      </c>
      <c r="K336" s="9">
        <v>50.57544</v>
      </c>
      <c r="L336" s="9">
        <v>24.00684</v>
      </c>
      <c r="M336" s="6"/>
      <c r="N336" s="6"/>
    </row>
    <row r="337" spans="1:14" ht="24">
      <c r="A337" s="6"/>
      <c r="B337" s="5">
        <v>35</v>
      </c>
      <c r="C337" s="80">
        <v>20525</v>
      </c>
      <c r="D337" s="9">
        <v>338.15</v>
      </c>
      <c r="E337" s="9">
        <v>15.849</v>
      </c>
      <c r="F337" s="9">
        <f t="shared" si="18"/>
        <v>1.3693536000000002</v>
      </c>
      <c r="G337" s="9">
        <f t="shared" si="23"/>
        <v>23.90503</v>
      </c>
      <c r="H337" s="9">
        <f t="shared" si="24"/>
        <v>32.734438888608004</v>
      </c>
      <c r="I337" s="5" t="s">
        <v>169</v>
      </c>
      <c r="J337" s="9">
        <v>20.60375</v>
      </c>
      <c r="K337" s="9">
        <v>21.09832</v>
      </c>
      <c r="L337" s="9">
        <v>30.01302</v>
      </c>
      <c r="M337" s="6"/>
      <c r="N337" s="6"/>
    </row>
    <row r="338" spans="1:16" ht="24">
      <c r="A338" s="86"/>
      <c r="B338" s="87">
        <v>36</v>
      </c>
      <c r="C338" s="88">
        <v>20541</v>
      </c>
      <c r="D338" s="89">
        <v>337.88</v>
      </c>
      <c r="E338" s="89">
        <v>2.501</v>
      </c>
      <c r="F338" s="89">
        <f t="shared" si="18"/>
        <v>0.2160864</v>
      </c>
      <c r="G338" s="89">
        <f t="shared" si="23"/>
        <v>25.700136666666666</v>
      </c>
      <c r="H338" s="89">
        <f t="shared" si="24"/>
        <v>5.553450011808</v>
      </c>
      <c r="I338" s="87" t="s">
        <v>170</v>
      </c>
      <c r="J338" s="89">
        <v>27.36474</v>
      </c>
      <c r="K338" s="89">
        <v>19.97757</v>
      </c>
      <c r="L338" s="89">
        <v>29.7581</v>
      </c>
      <c r="M338" s="86"/>
      <c r="N338" s="86"/>
      <c r="O338" s="86"/>
      <c r="P338" s="86"/>
    </row>
    <row r="339" spans="1:16" ht="24">
      <c r="A339" s="96"/>
      <c r="B339" s="97">
        <v>1</v>
      </c>
      <c r="C339" s="98">
        <v>20546</v>
      </c>
      <c r="D339" s="99">
        <v>338.04</v>
      </c>
      <c r="E339" s="99">
        <v>6.024</v>
      </c>
      <c r="F339" s="99">
        <f t="shared" si="18"/>
        <v>0.5204736</v>
      </c>
      <c r="I339" s="5" t="s">
        <v>157</v>
      </c>
      <c r="J339" s="99">
        <v>0</v>
      </c>
      <c r="K339" s="99">
        <v>0</v>
      </c>
      <c r="L339" s="99">
        <v>0</v>
      </c>
      <c r="M339" s="96"/>
      <c r="N339" s="99">
        <f>+AVERAGE(J339:L339)</f>
        <v>0</v>
      </c>
      <c r="O339" s="99">
        <f>N339*F339</f>
        <v>0</v>
      </c>
      <c r="P339" s="96"/>
    </row>
    <row r="340" spans="1:15" ht="24">
      <c r="A340" s="6"/>
      <c r="B340" s="5">
        <v>2</v>
      </c>
      <c r="C340" s="80">
        <v>20567</v>
      </c>
      <c r="D340" s="9">
        <v>338.19</v>
      </c>
      <c r="E340" s="9">
        <v>24.958</v>
      </c>
      <c r="F340" s="9">
        <f t="shared" si="18"/>
        <v>2.1563712</v>
      </c>
      <c r="I340" s="5" t="s">
        <v>158</v>
      </c>
      <c r="J340" s="9">
        <v>0</v>
      </c>
      <c r="K340" s="9">
        <v>0</v>
      </c>
      <c r="L340" s="9">
        <v>0</v>
      </c>
      <c r="M340" s="6"/>
      <c r="N340" s="9">
        <f>+AVERAGE(J340:L340)</f>
        <v>0</v>
      </c>
      <c r="O340" s="9">
        <f>N340*F340</f>
        <v>0</v>
      </c>
    </row>
    <row r="341" spans="1:14" ht="24">
      <c r="A341" s="6"/>
      <c r="B341" s="5">
        <v>3</v>
      </c>
      <c r="C341" s="80">
        <v>20582</v>
      </c>
      <c r="D341" s="9">
        <v>338.08</v>
      </c>
      <c r="E341" s="9">
        <v>8.213</v>
      </c>
      <c r="F341" s="9">
        <f t="shared" si="18"/>
        <v>0.7096032</v>
      </c>
      <c r="G341" s="9">
        <f t="shared" si="23"/>
        <v>18.1127</v>
      </c>
      <c r="H341" s="9">
        <f t="shared" si="24"/>
        <v>12.85282988064</v>
      </c>
      <c r="I341" s="5" t="s">
        <v>167</v>
      </c>
      <c r="J341" s="9">
        <v>12.11795</v>
      </c>
      <c r="K341" s="9">
        <v>21.28226</v>
      </c>
      <c r="L341" s="9">
        <v>20.93789</v>
      </c>
      <c r="M341" s="6"/>
      <c r="N341" s="6"/>
    </row>
    <row r="342" spans="1:15" ht="24">
      <c r="A342" s="6"/>
      <c r="B342" s="5">
        <v>4</v>
      </c>
      <c r="C342" s="80">
        <v>20589</v>
      </c>
      <c r="D342" s="9">
        <v>338.1</v>
      </c>
      <c r="E342" s="9">
        <v>9.816</v>
      </c>
      <c r="F342" s="9">
        <f t="shared" si="18"/>
        <v>0.8481024000000001</v>
      </c>
      <c r="I342" s="5" t="s">
        <v>160</v>
      </c>
      <c r="J342" s="9">
        <v>0</v>
      </c>
      <c r="K342" s="9">
        <v>0</v>
      </c>
      <c r="L342" s="9">
        <v>0</v>
      </c>
      <c r="M342" s="6"/>
      <c r="N342" s="9">
        <f>+AVERAGE(J342:L342)</f>
        <v>0</v>
      </c>
      <c r="O342" s="9">
        <f>N342*F342</f>
        <v>0</v>
      </c>
    </row>
    <row r="343" spans="1:15" ht="24">
      <c r="A343" s="6"/>
      <c r="B343" s="5">
        <v>5</v>
      </c>
      <c r="C343" s="80">
        <v>20598</v>
      </c>
      <c r="D343" s="9">
        <v>337.78</v>
      </c>
      <c r="E343" s="9">
        <v>1.155</v>
      </c>
      <c r="F343" s="9">
        <f t="shared" si="18"/>
        <v>0.099792</v>
      </c>
      <c r="I343" s="5" t="s">
        <v>161</v>
      </c>
      <c r="J343" s="9">
        <v>0</v>
      </c>
      <c r="K343" s="9">
        <v>0</v>
      </c>
      <c r="L343" s="9">
        <v>0</v>
      </c>
      <c r="M343" s="6"/>
      <c r="N343" s="9">
        <f>+AVERAGE(J343:L343)</f>
        <v>0</v>
      </c>
      <c r="O343" s="9">
        <f>N343*F343</f>
        <v>0</v>
      </c>
    </row>
    <row r="344" spans="1:14" ht="24">
      <c r="A344" s="6"/>
      <c r="B344" s="5">
        <v>6</v>
      </c>
      <c r="C344" s="80">
        <v>20609</v>
      </c>
      <c r="D344" s="9">
        <v>337.84</v>
      </c>
      <c r="E344" s="9">
        <v>1.951</v>
      </c>
      <c r="F344" s="9">
        <f t="shared" si="18"/>
        <v>0.1685664</v>
      </c>
      <c r="G344" s="9">
        <f t="shared" si="23"/>
        <v>29.922646666666665</v>
      </c>
      <c r="H344" s="9">
        <f t="shared" si="24"/>
        <v>5.043952827072</v>
      </c>
      <c r="I344" s="5" t="s">
        <v>162</v>
      </c>
      <c r="J344" s="9">
        <v>34.60523</v>
      </c>
      <c r="K344" s="9">
        <v>29.94856</v>
      </c>
      <c r="L344" s="9">
        <v>25.21415</v>
      </c>
      <c r="M344" s="6"/>
      <c r="N344" s="6"/>
    </row>
    <row r="345" spans="1:14" ht="24">
      <c r="A345" s="6"/>
      <c r="B345" s="5">
        <v>7</v>
      </c>
      <c r="C345" s="80">
        <v>20624</v>
      </c>
      <c r="D345" s="9">
        <v>337.79</v>
      </c>
      <c r="E345" s="9">
        <v>1.492</v>
      </c>
      <c r="F345" s="9">
        <f t="shared" si="18"/>
        <v>0.12890880000000002</v>
      </c>
      <c r="G345" s="9">
        <f t="shared" si="23"/>
        <v>21.184616666666667</v>
      </c>
      <c r="H345" s="9">
        <f t="shared" si="24"/>
        <v>2.73088351296</v>
      </c>
      <c r="I345" s="5" t="s">
        <v>137</v>
      </c>
      <c r="J345" s="9">
        <v>17.84121</v>
      </c>
      <c r="K345" s="9">
        <v>20.5474</v>
      </c>
      <c r="L345" s="9">
        <v>25.16524</v>
      </c>
      <c r="M345" s="6"/>
      <c r="N345" s="6"/>
    </row>
    <row r="346" spans="1:14" ht="24">
      <c r="A346" s="6"/>
      <c r="B346" s="5">
        <v>8</v>
      </c>
      <c r="C346" s="80">
        <v>20632</v>
      </c>
      <c r="D346" s="9">
        <v>337.85</v>
      </c>
      <c r="E346" s="9">
        <v>2.396</v>
      </c>
      <c r="F346" s="9">
        <f t="shared" si="18"/>
        <v>0.20701440000000002</v>
      </c>
      <c r="G346" s="9">
        <f t="shared" si="23"/>
        <v>31.132026666666665</v>
      </c>
      <c r="H346" s="9">
        <f t="shared" si="24"/>
        <v>6.444777821184</v>
      </c>
      <c r="I346" s="5" t="s">
        <v>138</v>
      </c>
      <c r="J346" s="9">
        <v>29.84142</v>
      </c>
      <c r="K346" s="9">
        <v>30.85417</v>
      </c>
      <c r="L346" s="9">
        <v>32.70049</v>
      </c>
      <c r="M346" s="6"/>
      <c r="N346" s="6"/>
    </row>
    <row r="347" spans="1:14" ht="24">
      <c r="A347" s="6"/>
      <c r="B347" s="5">
        <v>9</v>
      </c>
      <c r="C347" s="80">
        <v>20647</v>
      </c>
      <c r="D347" s="9">
        <v>338.07</v>
      </c>
      <c r="E347" s="9">
        <v>7.822</v>
      </c>
      <c r="F347" s="9">
        <f t="shared" si="18"/>
        <v>0.6758208</v>
      </c>
      <c r="G347" s="9">
        <f t="shared" si="23"/>
        <v>25.045886666666664</v>
      </c>
      <c r="H347" s="9">
        <f t="shared" si="24"/>
        <v>16.926531163775998</v>
      </c>
      <c r="I347" s="5" t="s">
        <v>139</v>
      </c>
      <c r="J347" s="9">
        <v>23.1096</v>
      </c>
      <c r="K347" s="9">
        <v>25.51799</v>
      </c>
      <c r="L347" s="9">
        <v>26.51007</v>
      </c>
      <c r="M347" s="6"/>
      <c r="N347" s="6"/>
    </row>
    <row r="348" spans="1:14" ht="24">
      <c r="A348" s="6"/>
      <c r="B348" s="5">
        <v>10</v>
      </c>
      <c r="C348" s="80">
        <v>20652</v>
      </c>
      <c r="D348" s="9">
        <v>338.1</v>
      </c>
      <c r="E348" s="9">
        <v>9.14</v>
      </c>
      <c r="F348" s="9">
        <f t="shared" si="18"/>
        <v>0.7896960000000001</v>
      </c>
      <c r="G348" s="9">
        <f t="shared" si="23"/>
        <v>106.96637</v>
      </c>
      <c r="H348" s="9">
        <f t="shared" si="24"/>
        <v>84.47091452352001</v>
      </c>
      <c r="I348" s="5" t="s">
        <v>140</v>
      </c>
      <c r="J348" s="9">
        <v>101.91889</v>
      </c>
      <c r="K348" s="9">
        <v>117.70901</v>
      </c>
      <c r="L348" s="9">
        <v>101.27121</v>
      </c>
      <c r="M348" s="6"/>
      <c r="N348" s="6"/>
    </row>
    <row r="349" spans="1:14" ht="24">
      <c r="A349" s="6"/>
      <c r="B349" s="5">
        <v>11</v>
      </c>
      <c r="C349" s="80">
        <v>20662</v>
      </c>
      <c r="D349" s="9">
        <v>338.02</v>
      </c>
      <c r="E349" s="9">
        <v>5.502</v>
      </c>
      <c r="F349" s="9">
        <f t="shared" si="18"/>
        <v>0.4753728</v>
      </c>
      <c r="G349" s="9">
        <f t="shared" si="23"/>
        <v>48.025996666666664</v>
      </c>
      <c r="H349" s="9">
        <f t="shared" si="24"/>
        <v>22.830252508224</v>
      </c>
      <c r="I349" s="5" t="s">
        <v>141</v>
      </c>
      <c r="J349" s="9">
        <v>55.15832</v>
      </c>
      <c r="K349" s="9">
        <v>44.12424</v>
      </c>
      <c r="L349" s="9">
        <v>44.79543</v>
      </c>
      <c r="M349" s="6"/>
      <c r="N349" s="6"/>
    </row>
    <row r="350" spans="1:14" ht="24">
      <c r="A350" s="6"/>
      <c r="B350" s="5">
        <v>12</v>
      </c>
      <c r="C350" s="80">
        <v>20677</v>
      </c>
      <c r="D350" s="9">
        <v>339.97</v>
      </c>
      <c r="E350" s="9">
        <v>115.688</v>
      </c>
      <c r="F350" s="9">
        <f t="shared" si="18"/>
        <v>9.9954432</v>
      </c>
      <c r="G350" s="9">
        <f t="shared" si="23"/>
        <v>1001.7832033333334</v>
      </c>
      <c r="H350" s="9">
        <f t="shared" si="24"/>
        <v>10013.267107632386</v>
      </c>
      <c r="I350" s="5" t="s">
        <v>142</v>
      </c>
      <c r="J350" s="9">
        <v>1025.49853</v>
      </c>
      <c r="K350" s="9">
        <v>1151.9556</v>
      </c>
      <c r="L350" s="9">
        <v>827.89548</v>
      </c>
      <c r="M350" s="6"/>
      <c r="N350" s="6"/>
    </row>
    <row r="351" spans="1:14" ht="24">
      <c r="A351" s="6"/>
      <c r="B351" s="5">
        <v>13</v>
      </c>
      <c r="C351" s="80">
        <v>20682</v>
      </c>
      <c r="D351" s="9">
        <v>338.73</v>
      </c>
      <c r="E351" s="9">
        <v>44.036</v>
      </c>
      <c r="F351" s="9">
        <f t="shared" si="18"/>
        <v>3.8047104000000003</v>
      </c>
      <c r="G351" s="9">
        <f t="shared" si="23"/>
        <v>270.21925000000005</v>
      </c>
      <c r="H351" s="9">
        <f t="shared" si="24"/>
        <v>1028.1059907552003</v>
      </c>
      <c r="I351" s="5" t="s">
        <v>143</v>
      </c>
      <c r="J351" s="9">
        <v>254.88612</v>
      </c>
      <c r="K351" s="9">
        <v>275.03696</v>
      </c>
      <c r="L351" s="9">
        <v>280.73467</v>
      </c>
      <c r="M351" s="6"/>
      <c r="N351" s="6"/>
    </row>
    <row r="352" spans="1:14" ht="24">
      <c r="A352" s="6"/>
      <c r="B352" s="5">
        <v>14</v>
      </c>
      <c r="C352" s="80">
        <v>20688</v>
      </c>
      <c r="D352" s="9">
        <v>338.2</v>
      </c>
      <c r="E352" s="9">
        <v>13.16</v>
      </c>
      <c r="F352" s="9">
        <f t="shared" si="18"/>
        <v>1.137024</v>
      </c>
      <c r="G352" s="9">
        <f t="shared" si="23"/>
        <v>103.46889666666668</v>
      </c>
      <c r="H352" s="9">
        <f t="shared" si="24"/>
        <v>117.64661876352002</v>
      </c>
      <c r="I352" s="5" t="s">
        <v>144</v>
      </c>
      <c r="J352" s="9">
        <v>105.10036</v>
      </c>
      <c r="K352" s="9">
        <v>100.36765</v>
      </c>
      <c r="L352" s="9">
        <v>104.93868</v>
      </c>
      <c r="M352" s="6"/>
      <c r="N352" s="6"/>
    </row>
    <row r="353" spans="1:14" ht="24">
      <c r="A353" s="6"/>
      <c r="B353" s="5">
        <v>15</v>
      </c>
      <c r="C353" s="80">
        <v>20697</v>
      </c>
      <c r="D353" s="9">
        <v>338.16</v>
      </c>
      <c r="E353" s="9">
        <v>10.733</v>
      </c>
      <c r="F353" s="9">
        <f t="shared" si="18"/>
        <v>0.9273312000000001</v>
      </c>
      <c r="G353" s="9">
        <f t="shared" si="23"/>
        <v>100.76537</v>
      </c>
      <c r="H353" s="9">
        <f t="shared" si="24"/>
        <v>93.44287148054401</v>
      </c>
      <c r="I353" s="5" t="s">
        <v>145</v>
      </c>
      <c r="J353" s="9">
        <v>111.91978</v>
      </c>
      <c r="K353" s="9">
        <v>94.86247</v>
      </c>
      <c r="L353" s="9">
        <v>95.51386</v>
      </c>
      <c r="M353" s="6"/>
      <c r="N353" s="6"/>
    </row>
    <row r="354" spans="1:14" ht="24">
      <c r="A354" s="6"/>
      <c r="B354" s="5">
        <v>16</v>
      </c>
      <c r="C354" s="80">
        <v>20700</v>
      </c>
      <c r="D354" s="9">
        <v>338.7</v>
      </c>
      <c r="E354" s="9">
        <v>45.6</v>
      </c>
      <c r="F354" s="9">
        <f t="shared" si="18"/>
        <v>3.9398400000000002</v>
      </c>
      <c r="G354" s="9">
        <f t="shared" si="23"/>
        <v>310.52308</v>
      </c>
      <c r="H354" s="9">
        <f t="shared" si="24"/>
        <v>1223.4112515072</v>
      </c>
      <c r="I354" s="5" t="s">
        <v>146</v>
      </c>
      <c r="J354" s="9">
        <v>289.0238</v>
      </c>
      <c r="K354" s="9">
        <v>304.00572</v>
      </c>
      <c r="L354" s="9">
        <v>338.53972</v>
      </c>
      <c r="M354" s="6"/>
      <c r="N354" s="6"/>
    </row>
    <row r="355" spans="1:14" ht="24">
      <c r="A355" s="6"/>
      <c r="B355" s="5">
        <v>17</v>
      </c>
      <c r="C355" s="80">
        <v>20707</v>
      </c>
      <c r="D355" s="9">
        <v>340.16</v>
      </c>
      <c r="E355" s="9">
        <v>130.05</v>
      </c>
      <c r="F355" s="9">
        <f t="shared" si="18"/>
        <v>11.236320000000001</v>
      </c>
      <c r="G355" s="9">
        <f t="shared" si="23"/>
        <v>1017.7306233333333</v>
      </c>
      <c r="H355" s="9">
        <f t="shared" si="24"/>
        <v>11435.5469575728</v>
      </c>
      <c r="I355" s="5" t="s">
        <v>114</v>
      </c>
      <c r="J355" s="9">
        <v>1155.69042</v>
      </c>
      <c r="K355" s="9">
        <v>982.31974</v>
      </c>
      <c r="L355" s="9">
        <v>915.18171</v>
      </c>
      <c r="M355" s="6"/>
      <c r="N355" s="6"/>
    </row>
    <row r="356" spans="1:14" ht="24">
      <c r="A356" s="6"/>
      <c r="B356" s="5">
        <v>18</v>
      </c>
      <c r="C356" s="80">
        <v>20714</v>
      </c>
      <c r="D356" s="9">
        <v>339.17</v>
      </c>
      <c r="E356" s="9">
        <v>65.134</v>
      </c>
      <c r="F356" s="9">
        <f t="shared" si="18"/>
        <v>5.6275776</v>
      </c>
      <c r="G356" s="9">
        <f t="shared" si="23"/>
        <v>203.7966</v>
      </c>
      <c r="H356" s="9">
        <f t="shared" si="24"/>
        <v>1146.8811811161602</v>
      </c>
      <c r="I356" s="5" t="s">
        <v>115</v>
      </c>
      <c r="J356" s="9">
        <v>31.95976</v>
      </c>
      <c r="K356" s="9">
        <v>295.86209</v>
      </c>
      <c r="L356" s="9">
        <v>283.56795</v>
      </c>
      <c r="M356" s="6"/>
      <c r="N356" s="6"/>
    </row>
    <row r="357" spans="1:14" ht="24">
      <c r="A357" s="6"/>
      <c r="B357" s="5">
        <v>19</v>
      </c>
      <c r="C357" s="80">
        <v>20715</v>
      </c>
      <c r="D357" s="9">
        <v>339.51</v>
      </c>
      <c r="E357" s="9">
        <v>92.038</v>
      </c>
      <c r="F357" s="9">
        <f t="shared" si="18"/>
        <v>7.952083200000001</v>
      </c>
      <c r="G357" s="9">
        <f t="shared" si="23"/>
        <v>364.47708333333327</v>
      </c>
      <c r="H357" s="9">
        <f t="shared" si="24"/>
        <v>2898.35209116</v>
      </c>
      <c r="I357" s="5" t="s">
        <v>147</v>
      </c>
      <c r="J357" s="9">
        <v>339.10177</v>
      </c>
      <c r="K357" s="9">
        <v>379.25696</v>
      </c>
      <c r="L357" s="9">
        <v>375.07252</v>
      </c>
      <c r="M357" s="6"/>
      <c r="N357" s="6"/>
    </row>
    <row r="358" spans="1:14" ht="24">
      <c r="A358" s="6"/>
      <c r="B358" s="5">
        <v>20</v>
      </c>
      <c r="C358" s="80">
        <v>20729</v>
      </c>
      <c r="D358" s="9">
        <v>338.6</v>
      </c>
      <c r="E358" s="9">
        <v>32.705</v>
      </c>
      <c r="F358" s="9">
        <f t="shared" si="18"/>
        <v>2.8257120000000002</v>
      </c>
      <c r="G358" s="9">
        <f t="shared" si="23"/>
        <v>215.15999666666667</v>
      </c>
      <c r="H358" s="9">
        <f t="shared" si="24"/>
        <v>607.98018450096</v>
      </c>
      <c r="I358" s="5" t="s">
        <v>128</v>
      </c>
      <c r="J358" s="9">
        <v>149.19026</v>
      </c>
      <c r="K358" s="9">
        <v>143.24281</v>
      </c>
      <c r="L358" s="9">
        <v>353.04692</v>
      </c>
      <c r="M358" s="6"/>
      <c r="N358" s="6"/>
    </row>
    <row r="359" spans="1:14" ht="24">
      <c r="A359" s="6"/>
      <c r="B359" s="5">
        <v>21</v>
      </c>
      <c r="C359" s="80">
        <v>20745</v>
      </c>
      <c r="D359" s="9">
        <v>338.18</v>
      </c>
      <c r="E359" s="9">
        <v>11.672</v>
      </c>
      <c r="F359" s="9">
        <f t="shared" si="18"/>
        <v>1.0084608000000002</v>
      </c>
      <c r="G359" s="9">
        <f t="shared" si="23"/>
        <v>33.644996666666664</v>
      </c>
      <c r="H359" s="9">
        <f t="shared" si="24"/>
        <v>33.929660254464004</v>
      </c>
      <c r="I359" s="5" t="s">
        <v>129</v>
      </c>
      <c r="J359" s="9">
        <v>32.76254</v>
      </c>
      <c r="K359" s="9">
        <v>45.46402</v>
      </c>
      <c r="L359" s="9">
        <v>22.70843</v>
      </c>
      <c r="M359" s="6"/>
      <c r="N359" s="6"/>
    </row>
    <row r="360" spans="1:14" ht="24">
      <c r="A360" s="6"/>
      <c r="B360" s="5">
        <v>22</v>
      </c>
      <c r="C360" s="80">
        <v>20752</v>
      </c>
      <c r="D360" s="9">
        <v>339.25</v>
      </c>
      <c r="E360" s="9">
        <v>65.561</v>
      </c>
      <c r="F360" s="9">
        <f t="shared" si="18"/>
        <v>5.664470400000001</v>
      </c>
      <c r="G360" s="9">
        <f t="shared" si="23"/>
        <v>467.7397266666667</v>
      </c>
      <c r="H360" s="9">
        <f t="shared" si="24"/>
        <v>2649.4978366074247</v>
      </c>
      <c r="I360" s="5" t="s">
        <v>130</v>
      </c>
      <c r="J360" s="9">
        <v>476.89758</v>
      </c>
      <c r="K360" s="9">
        <v>460.01244</v>
      </c>
      <c r="L360" s="9">
        <v>466.30916</v>
      </c>
      <c r="M360" s="6"/>
      <c r="N360" s="6"/>
    </row>
    <row r="361" spans="1:14" ht="24">
      <c r="A361" s="6"/>
      <c r="B361" s="5">
        <v>23</v>
      </c>
      <c r="C361" s="80">
        <v>20764</v>
      </c>
      <c r="D361" s="9">
        <v>338.4</v>
      </c>
      <c r="E361" s="9">
        <v>22.174</v>
      </c>
      <c r="F361" s="9">
        <f t="shared" si="18"/>
        <v>1.9158336</v>
      </c>
      <c r="G361" s="9">
        <f t="shared" si="23"/>
        <v>182.58596</v>
      </c>
      <c r="H361" s="9">
        <f t="shared" si="24"/>
        <v>349.804317056256</v>
      </c>
      <c r="I361" s="5" t="s">
        <v>131</v>
      </c>
      <c r="J361" s="9">
        <v>195.87939</v>
      </c>
      <c r="K361" s="9">
        <v>192.15346</v>
      </c>
      <c r="L361" s="9">
        <v>159.72503</v>
      </c>
      <c r="M361" s="6"/>
      <c r="N361" s="6"/>
    </row>
    <row r="362" spans="1:14" ht="24">
      <c r="A362" s="6"/>
      <c r="B362" s="5">
        <v>24</v>
      </c>
      <c r="C362" s="80">
        <v>20772</v>
      </c>
      <c r="D362" s="9">
        <v>338.24</v>
      </c>
      <c r="E362" s="9">
        <v>13.972</v>
      </c>
      <c r="F362" s="9">
        <f t="shared" si="18"/>
        <v>1.2071808</v>
      </c>
      <c r="G362" s="9">
        <f t="shared" si="23"/>
        <v>147.21921333333333</v>
      </c>
      <c r="H362" s="9">
        <f t="shared" si="24"/>
        <v>177.720207727104</v>
      </c>
      <c r="I362" s="5" t="s">
        <v>132</v>
      </c>
      <c r="J362" s="9">
        <v>158.62554</v>
      </c>
      <c r="K362" s="9">
        <v>140.99037</v>
      </c>
      <c r="L362" s="9">
        <v>142.04173</v>
      </c>
      <c r="M362" s="6"/>
      <c r="N362" s="6"/>
    </row>
    <row r="363" spans="1:14" ht="24">
      <c r="A363" s="6"/>
      <c r="B363" s="5">
        <v>25</v>
      </c>
      <c r="C363" s="80">
        <v>20780</v>
      </c>
      <c r="D363" s="9">
        <v>338.33</v>
      </c>
      <c r="E363" s="9">
        <v>20.632</v>
      </c>
      <c r="F363" s="9">
        <f t="shared" si="18"/>
        <v>1.7826048000000003</v>
      </c>
      <c r="G363" s="9">
        <f t="shared" si="23"/>
        <v>189.47826666666666</v>
      </c>
      <c r="H363" s="9">
        <f t="shared" si="24"/>
        <v>337.76486765568006</v>
      </c>
      <c r="I363" s="5" t="s">
        <v>148</v>
      </c>
      <c r="J363" s="9">
        <v>205.92208</v>
      </c>
      <c r="K363" s="9">
        <v>175.15822</v>
      </c>
      <c r="L363" s="9">
        <v>187.3545</v>
      </c>
      <c r="M363" s="6"/>
      <c r="N363" s="6"/>
    </row>
    <row r="364" spans="1:14" ht="24">
      <c r="A364" s="6"/>
      <c r="B364" s="5">
        <v>26</v>
      </c>
      <c r="C364" s="80">
        <v>20793</v>
      </c>
      <c r="D364" s="9">
        <v>338.14</v>
      </c>
      <c r="E364" s="9">
        <v>13.441</v>
      </c>
      <c r="F364" s="9">
        <f t="shared" si="18"/>
        <v>1.1613024</v>
      </c>
      <c r="G364" s="9">
        <f t="shared" si="23"/>
        <v>46.05065999999999</v>
      </c>
      <c r="H364" s="9">
        <f t="shared" si="24"/>
        <v>53.478741979583994</v>
      </c>
      <c r="I364" s="5" t="s">
        <v>149</v>
      </c>
      <c r="J364" s="9">
        <v>52.8345</v>
      </c>
      <c r="K364" s="9">
        <v>42.19714</v>
      </c>
      <c r="L364" s="9">
        <v>43.12034</v>
      </c>
      <c r="M364" s="6"/>
      <c r="N364" s="6"/>
    </row>
    <row r="365" spans="1:14" ht="24">
      <c r="A365" s="6"/>
      <c r="B365" s="5">
        <v>27</v>
      </c>
      <c r="C365" s="80">
        <v>20808</v>
      </c>
      <c r="D365" s="9">
        <v>338.17</v>
      </c>
      <c r="E365" s="9">
        <v>15.171</v>
      </c>
      <c r="F365" s="9">
        <f t="shared" si="18"/>
        <v>1.3107744000000001</v>
      </c>
      <c r="G365" s="9">
        <f t="shared" si="23"/>
        <v>66.71575666666666</v>
      </c>
      <c r="H365" s="9">
        <f t="shared" si="24"/>
        <v>87.44930591529601</v>
      </c>
      <c r="I365" s="5" t="s">
        <v>150</v>
      </c>
      <c r="J365" s="9">
        <v>63.15879</v>
      </c>
      <c r="K365" s="9">
        <v>57.51465</v>
      </c>
      <c r="L365" s="9">
        <v>79.47383</v>
      </c>
      <c r="M365" s="6"/>
      <c r="N365" s="6"/>
    </row>
    <row r="366" spans="1:14" ht="24">
      <c r="A366" s="6"/>
      <c r="B366" s="5">
        <v>28</v>
      </c>
      <c r="C366" s="80">
        <v>20814</v>
      </c>
      <c r="D366" s="9">
        <v>338.15</v>
      </c>
      <c r="E366" s="9">
        <v>15.212</v>
      </c>
      <c r="F366" s="9">
        <f t="shared" si="18"/>
        <v>1.3143168</v>
      </c>
      <c r="G366" s="9">
        <f t="shared" si="23"/>
        <v>87.12553000000001</v>
      </c>
      <c r="H366" s="9">
        <f t="shared" si="24"/>
        <v>114.51054778790402</v>
      </c>
      <c r="I366" s="5" t="s">
        <v>151</v>
      </c>
      <c r="J366" s="9">
        <v>88.84466</v>
      </c>
      <c r="K366" s="9">
        <v>90.03001</v>
      </c>
      <c r="L366" s="9">
        <v>82.50192</v>
      </c>
      <c r="M366" s="6"/>
      <c r="N366" s="6"/>
    </row>
    <row r="367" spans="1:14" ht="24">
      <c r="A367" s="6"/>
      <c r="B367" s="5">
        <v>29</v>
      </c>
      <c r="C367" s="80">
        <v>20826</v>
      </c>
      <c r="D367" s="9">
        <v>338.01</v>
      </c>
      <c r="E367" s="9">
        <v>7.728</v>
      </c>
      <c r="F367" s="9">
        <f t="shared" si="18"/>
        <v>0.6676992</v>
      </c>
      <c r="G367" s="9">
        <f t="shared" si="23"/>
        <v>48.823253333333334</v>
      </c>
      <c r="H367" s="9">
        <f t="shared" si="24"/>
        <v>32.599247192064006</v>
      </c>
      <c r="I367" s="5" t="s">
        <v>152</v>
      </c>
      <c r="J367" s="9">
        <v>42.57538</v>
      </c>
      <c r="K367" s="9">
        <v>60.84924</v>
      </c>
      <c r="L367" s="9">
        <v>43.04514</v>
      </c>
      <c r="M367" s="6"/>
      <c r="N367" s="6"/>
    </row>
    <row r="368" spans="1:14" ht="24">
      <c r="A368" s="6"/>
      <c r="B368" s="5">
        <v>30</v>
      </c>
      <c r="C368" s="80">
        <v>20833</v>
      </c>
      <c r="D368" s="9">
        <v>337.99</v>
      </c>
      <c r="E368" s="9">
        <v>6.762</v>
      </c>
      <c r="F368" s="9">
        <f t="shared" si="18"/>
        <v>0.5842368</v>
      </c>
      <c r="G368" s="9">
        <f t="shared" si="23"/>
        <v>35.771989999999995</v>
      </c>
      <c r="H368" s="9">
        <f t="shared" si="24"/>
        <v>20.899312967231996</v>
      </c>
      <c r="I368" s="5" t="s">
        <v>153</v>
      </c>
      <c r="J368" s="9">
        <v>26.98901</v>
      </c>
      <c r="K368" s="9">
        <v>36.48076</v>
      </c>
      <c r="L368" s="9">
        <v>43.8462</v>
      </c>
      <c r="M368" s="6"/>
      <c r="N368" s="6"/>
    </row>
    <row r="369" spans="1:14" ht="24">
      <c r="A369" s="6"/>
      <c r="B369" s="5">
        <v>31</v>
      </c>
      <c r="C369" s="80">
        <v>20841</v>
      </c>
      <c r="D369" s="9">
        <v>337.96</v>
      </c>
      <c r="E369" s="9">
        <v>5.043</v>
      </c>
      <c r="F369" s="9">
        <f t="shared" si="18"/>
        <v>0.4357152</v>
      </c>
      <c r="G369" s="9">
        <f t="shared" si="23"/>
        <v>30.860513333333333</v>
      </c>
      <c r="H369" s="9">
        <f t="shared" si="24"/>
        <v>13.446394739136</v>
      </c>
      <c r="I369" s="5" t="s">
        <v>154</v>
      </c>
      <c r="J369" s="9">
        <v>23.94757</v>
      </c>
      <c r="K369" s="9">
        <v>48.77234</v>
      </c>
      <c r="L369" s="9">
        <v>19.86163</v>
      </c>
      <c r="M369" s="6"/>
      <c r="N369" s="6"/>
    </row>
    <row r="370" spans="1:15" ht="24">
      <c r="A370" s="6"/>
      <c r="B370" s="5">
        <v>32</v>
      </c>
      <c r="C370" s="80">
        <v>20854</v>
      </c>
      <c r="D370" s="9">
        <v>337.94</v>
      </c>
      <c r="E370" s="9">
        <v>4.904</v>
      </c>
      <c r="F370" s="9">
        <f t="shared" si="18"/>
        <v>0.4237056</v>
      </c>
      <c r="I370" s="5" t="s">
        <v>155</v>
      </c>
      <c r="J370" s="9">
        <v>0</v>
      </c>
      <c r="K370" s="9">
        <v>0</v>
      </c>
      <c r="L370" s="9">
        <v>0</v>
      </c>
      <c r="M370" s="6"/>
      <c r="N370" s="9">
        <f>+AVERAGE(J370:L370)</f>
        <v>0</v>
      </c>
      <c r="O370" s="9">
        <f>N370*F370</f>
        <v>0</v>
      </c>
    </row>
    <row r="371" spans="1:15" ht="24">
      <c r="A371" s="6"/>
      <c r="B371" s="5">
        <v>33</v>
      </c>
      <c r="C371" s="80">
        <v>20862</v>
      </c>
      <c r="D371" s="9">
        <v>337.9</v>
      </c>
      <c r="E371" s="9">
        <v>3.696</v>
      </c>
      <c r="F371" s="9">
        <f t="shared" si="18"/>
        <v>0.3193344</v>
      </c>
      <c r="I371" s="5" t="s">
        <v>156</v>
      </c>
      <c r="J371" s="9">
        <v>0</v>
      </c>
      <c r="K371" s="9">
        <v>0</v>
      </c>
      <c r="L371" s="9">
        <v>0</v>
      </c>
      <c r="M371" s="6"/>
      <c r="N371" s="9">
        <f>+AVERAGE(J371:L371)</f>
        <v>0</v>
      </c>
      <c r="O371" s="9">
        <f>N371*F371</f>
        <v>0</v>
      </c>
    </row>
    <row r="372" spans="1:15" ht="24">
      <c r="A372" s="6"/>
      <c r="B372" s="5">
        <v>34</v>
      </c>
      <c r="C372" s="80">
        <v>20875</v>
      </c>
      <c r="D372" s="9">
        <v>338.03</v>
      </c>
      <c r="E372" s="9">
        <v>8.254</v>
      </c>
      <c r="F372" s="9">
        <f t="shared" si="18"/>
        <v>0.7131456</v>
      </c>
      <c r="I372" s="5" t="s">
        <v>166</v>
      </c>
      <c r="J372" s="9">
        <v>0</v>
      </c>
      <c r="K372" s="9">
        <v>0</v>
      </c>
      <c r="L372" s="9">
        <v>0</v>
      </c>
      <c r="M372" s="6"/>
      <c r="N372" s="9">
        <f>+AVERAGE(J372:L372)</f>
        <v>0</v>
      </c>
      <c r="O372" s="9">
        <f>N372*F372</f>
        <v>0</v>
      </c>
    </row>
    <row r="373" spans="1:14" ht="24">
      <c r="A373" s="6"/>
      <c r="B373" s="5">
        <v>35</v>
      </c>
      <c r="C373" s="80">
        <v>20883</v>
      </c>
      <c r="D373" s="9">
        <v>337.85</v>
      </c>
      <c r="E373" s="9">
        <v>2.993</v>
      </c>
      <c r="F373" s="9">
        <f t="shared" si="18"/>
        <v>0.2585952</v>
      </c>
      <c r="G373" s="9">
        <f aca="true" t="shared" si="25" ref="G373:G387">+AVERAGE(J373:L373)</f>
        <v>1.4780966666666666</v>
      </c>
      <c r="H373" s="9">
        <f aca="true" t="shared" si="26" ref="H373:H387">G373*F373</f>
        <v>0.38222870313600005</v>
      </c>
      <c r="I373" s="5" t="s">
        <v>169</v>
      </c>
      <c r="J373" s="9">
        <v>4.43429</v>
      </c>
      <c r="K373" s="9">
        <v>0</v>
      </c>
      <c r="L373" s="9">
        <v>0</v>
      </c>
      <c r="M373" s="6"/>
      <c r="N373" s="6"/>
    </row>
    <row r="374" spans="1:22" s="233" customFormat="1" ht="24">
      <c r="A374" s="229"/>
      <c r="B374" s="230">
        <v>36</v>
      </c>
      <c r="C374" s="231">
        <v>20903</v>
      </c>
      <c r="D374" s="232"/>
      <c r="E374" s="232"/>
      <c r="F374" s="232"/>
      <c r="G374" s="232"/>
      <c r="H374" s="232"/>
      <c r="I374" s="230" t="s">
        <v>170</v>
      </c>
      <c r="J374" s="232"/>
      <c r="K374" s="232"/>
      <c r="L374" s="232"/>
      <c r="M374" s="231">
        <v>20903</v>
      </c>
      <c r="N374" s="232">
        <v>338.16</v>
      </c>
      <c r="O374" s="232">
        <v>14.294</v>
      </c>
      <c r="P374" s="232">
        <f>O374*0.0864</f>
        <v>1.2350016000000001</v>
      </c>
      <c r="Q374" s="232">
        <f>+AVERAGE(T374:V374)</f>
        <v>0.37040999999999996</v>
      </c>
      <c r="R374" s="232">
        <f>Q374*P374</f>
        <v>0.457456942656</v>
      </c>
      <c r="S374" s="230" t="s">
        <v>170</v>
      </c>
      <c r="T374" s="232">
        <v>1.11123</v>
      </c>
      <c r="U374" s="232">
        <v>0</v>
      </c>
      <c r="V374" s="232">
        <v>0</v>
      </c>
    </row>
    <row r="375" spans="1:14" ht="24">
      <c r="A375" s="6"/>
      <c r="B375" s="5">
        <v>1</v>
      </c>
      <c r="C375" s="80">
        <v>20913</v>
      </c>
      <c r="D375" s="9">
        <v>338.01</v>
      </c>
      <c r="E375" s="9">
        <v>8.359</v>
      </c>
      <c r="F375" s="9">
        <f t="shared" si="18"/>
        <v>0.7222176</v>
      </c>
      <c r="G375" s="9">
        <f t="shared" si="25"/>
        <v>20.589415890115088</v>
      </c>
      <c r="H375" s="9">
        <f t="shared" si="26"/>
        <v>14.870038529560784</v>
      </c>
      <c r="I375" s="5" t="s">
        <v>157</v>
      </c>
      <c r="J375" s="9">
        <f>การคำนวณตะกอน!F6</f>
        <v>15.302706666251234</v>
      </c>
      <c r="K375" s="9">
        <f>การคำนวณตะกอน!F7</f>
        <v>25.43273610687459</v>
      </c>
      <c r="L375" s="9">
        <f>การคำนวณตะกอน!F8</f>
        <v>21.032804897219442</v>
      </c>
      <c r="M375" s="6"/>
      <c r="N375" s="6"/>
    </row>
    <row r="376" spans="1:14" ht="24">
      <c r="A376" s="6"/>
      <c r="B376" s="5">
        <v>2</v>
      </c>
      <c r="C376" s="80">
        <v>20931</v>
      </c>
      <c r="D376" s="9">
        <v>338.12</v>
      </c>
      <c r="E376" s="9">
        <v>13.253</v>
      </c>
      <c r="F376" s="9">
        <f t="shared" si="18"/>
        <v>1.1450592000000002</v>
      </c>
      <c r="G376" s="9">
        <f t="shared" si="25"/>
        <v>28.855997867018118</v>
      </c>
      <c r="H376" s="9">
        <f t="shared" si="26"/>
        <v>33.04182583280948</v>
      </c>
      <c r="I376" s="5" t="s">
        <v>158</v>
      </c>
      <c r="J376" s="9">
        <f>การคำนวณตะกอน!F9</f>
        <v>25.463336019360053</v>
      </c>
      <c r="K376" s="9">
        <f>การคำนวณตะกอน!F10</f>
        <v>28.173342895184096</v>
      </c>
      <c r="L376" s="9">
        <f>การคำนวณตะกอน!F11</f>
        <v>32.931314686510206</v>
      </c>
      <c r="M376" s="6"/>
      <c r="N376" s="6"/>
    </row>
    <row r="377" spans="1:14" ht="24">
      <c r="A377" s="6"/>
      <c r="B377" s="5">
        <v>3</v>
      </c>
      <c r="C377" s="80">
        <v>20941</v>
      </c>
      <c r="D377" s="9">
        <v>337.92</v>
      </c>
      <c r="E377" s="9">
        <v>5.334</v>
      </c>
      <c r="F377" s="9">
        <f t="shared" si="18"/>
        <v>0.4608576</v>
      </c>
      <c r="G377" s="9">
        <f t="shared" si="25"/>
        <v>27.797238279649346</v>
      </c>
      <c r="H377" s="9">
        <f t="shared" si="26"/>
        <v>12.810568520187326</v>
      </c>
      <c r="I377" s="5" t="s">
        <v>167</v>
      </c>
      <c r="J377" s="9">
        <f>การคำนวณตะกอน!F12</f>
        <v>20.547945205495594</v>
      </c>
      <c r="K377" s="9">
        <f>การคำนวณตะกอน!F13</f>
        <v>34.31607689756946</v>
      </c>
      <c r="L377" s="9">
        <f>การคำนวณตะกอน!F14</f>
        <v>28.527692735882983</v>
      </c>
      <c r="M377" s="6"/>
      <c r="N377" s="6"/>
    </row>
    <row r="378" spans="1:14" ht="24">
      <c r="A378" s="6"/>
      <c r="B378" s="5">
        <v>4</v>
      </c>
      <c r="C378" s="80">
        <v>20954</v>
      </c>
      <c r="D378" s="9">
        <v>338.16</v>
      </c>
      <c r="E378" s="9">
        <v>16.473</v>
      </c>
      <c r="F378" s="9">
        <f t="shared" si="18"/>
        <v>1.4232672</v>
      </c>
      <c r="G378" s="9">
        <f t="shared" si="25"/>
        <v>15.527448560961423</v>
      </c>
      <c r="H378" s="9">
        <f t="shared" si="26"/>
        <v>22.09970823650359</v>
      </c>
      <c r="I378" s="5" t="s">
        <v>160</v>
      </c>
      <c r="J378" s="9">
        <f>การคำนวณตะกอน!F15</f>
        <v>1.7813245929758361</v>
      </c>
      <c r="K378" s="9">
        <f>การคำนวณตะกอน!F16</f>
        <v>23.255813953514128</v>
      </c>
      <c r="L378" s="9">
        <f>การคำนวณตะกอน!F17</f>
        <v>21.545207136394307</v>
      </c>
      <c r="M378" s="6"/>
      <c r="N378" s="6"/>
    </row>
    <row r="379" spans="1:14" ht="24">
      <c r="A379" s="6"/>
      <c r="B379" s="5">
        <v>5</v>
      </c>
      <c r="C379" s="80">
        <v>20974</v>
      </c>
      <c r="D379" s="9">
        <v>337.93</v>
      </c>
      <c r="E379" s="9">
        <v>4.446</v>
      </c>
      <c r="F379" s="9">
        <f t="shared" si="18"/>
        <v>0.3841344</v>
      </c>
      <c r="G379" s="9">
        <f t="shared" si="25"/>
        <v>91.44909459257168</v>
      </c>
      <c r="H379" s="9">
        <f t="shared" si="26"/>
        <v>35.12874308186077</v>
      </c>
      <c r="I379" s="5" t="s">
        <v>161</v>
      </c>
      <c r="J379" s="9">
        <f>การคำนวณตะกอน!F18</f>
        <v>89.90318118947975</v>
      </c>
      <c r="K379" s="9">
        <f>การคำนวณตะกอน!F19</f>
        <v>91.81252364088333</v>
      </c>
      <c r="L379" s="9">
        <f>การคำนวณตะกอน!F20</f>
        <v>92.63157894735198</v>
      </c>
      <c r="M379" s="6"/>
      <c r="N379" s="6"/>
    </row>
    <row r="380" spans="1:14" ht="24">
      <c r="A380" s="6"/>
      <c r="B380" s="5">
        <v>6</v>
      </c>
      <c r="C380" s="80">
        <v>20982</v>
      </c>
      <c r="D380" s="9">
        <v>338.01</v>
      </c>
      <c r="E380" s="9">
        <v>8.385</v>
      </c>
      <c r="F380" s="9">
        <f t="shared" si="18"/>
        <v>0.724464</v>
      </c>
      <c r="G380" s="9">
        <f t="shared" si="25"/>
        <v>184.85833074264417</v>
      </c>
      <c r="H380" s="9">
        <f t="shared" si="26"/>
        <v>133.92320572313898</v>
      </c>
      <c r="I380" s="5" t="s">
        <v>162</v>
      </c>
      <c r="J380" s="9">
        <f>การคำนวณตะกอน!F21</f>
        <v>161.17882481355974</v>
      </c>
      <c r="K380" s="9">
        <f>การคำนวณตะกอน!F22</f>
        <v>237.80353720980634</v>
      </c>
      <c r="L380" s="9">
        <f>การคำนวณตะกอน!F23</f>
        <v>155.59263020456643</v>
      </c>
      <c r="M380" s="6"/>
      <c r="N380" s="6"/>
    </row>
    <row r="381" spans="1:14" ht="24">
      <c r="A381" s="6"/>
      <c r="B381" s="5">
        <v>7</v>
      </c>
      <c r="C381" s="80">
        <v>20994</v>
      </c>
      <c r="D381" s="9">
        <v>337.91</v>
      </c>
      <c r="E381" s="9">
        <v>5.472</v>
      </c>
      <c r="F381" s="9">
        <f t="shared" si="18"/>
        <v>0.47278080000000006</v>
      </c>
      <c r="G381" s="9">
        <f t="shared" si="25"/>
        <v>24.478979097176055</v>
      </c>
      <c r="H381" s="9">
        <f t="shared" si="26"/>
        <v>11.573191320746174</v>
      </c>
      <c r="I381" s="5" t="s">
        <v>137</v>
      </c>
      <c r="J381" s="9">
        <f>การคำนวณตะกอน!F24</f>
        <v>33.42961929181417</v>
      </c>
      <c r="K381" s="9">
        <f>การคำนวณตะกอน!F25</f>
        <v>17.758127061182662</v>
      </c>
      <c r="L381" s="9">
        <f>การคำนวณตะกอน!F26</f>
        <v>22.249190938531335</v>
      </c>
      <c r="M381" s="6"/>
      <c r="N381" s="6"/>
    </row>
    <row r="382" spans="1:14" ht="24">
      <c r="A382" s="6"/>
      <c r="B382" s="5">
        <v>8</v>
      </c>
      <c r="C382" s="80">
        <v>21003</v>
      </c>
      <c r="D382" s="9">
        <v>337.91</v>
      </c>
      <c r="E382" s="9">
        <v>5.53</v>
      </c>
      <c r="F382" s="9">
        <f t="shared" si="18"/>
        <v>0.47779200000000005</v>
      </c>
      <c r="G382" s="9">
        <f t="shared" si="25"/>
        <v>21.375713455119293</v>
      </c>
      <c r="H382" s="9">
        <f t="shared" si="26"/>
        <v>10.213144883148358</v>
      </c>
      <c r="I382" s="5" t="s">
        <v>138</v>
      </c>
      <c r="J382" s="9">
        <f>การคำนวณตะกอน!F27</f>
        <v>16.89933872156721</v>
      </c>
      <c r="K382" s="9">
        <f>การคำนวณตะกอน!F28</f>
        <v>23.417405658580165</v>
      </c>
      <c r="L382" s="9">
        <f>การคำนวณตะกอน!F29</f>
        <v>23.8103959852105</v>
      </c>
      <c r="M382" s="6"/>
      <c r="N382" s="6"/>
    </row>
    <row r="383" spans="1:14" ht="24">
      <c r="A383" s="6"/>
      <c r="B383" s="5">
        <v>9</v>
      </c>
      <c r="C383" s="80">
        <v>21016</v>
      </c>
      <c r="D383" s="9">
        <v>338.28</v>
      </c>
      <c r="E383" s="9">
        <v>21.209</v>
      </c>
      <c r="F383" s="9">
        <f t="shared" si="18"/>
        <v>1.8324576000000001</v>
      </c>
      <c r="G383" s="9">
        <f t="shared" si="25"/>
        <v>199.08163885685656</v>
      </c>
      <c r="H383" s="9">
        <f t="shared" si="26"/>
        <v>364.8086621437021</v>
      </c>
      <c r="I383" s="5" t="s">
        <v>139</v>
      </c>
      <c r="J383" s="9">
        <f>การคำนวณตะกอน!F30</f>
        <v>193.03054032890503</v>
      </c>
      <c r="K383" s="9">
        <f>การคำนวณตะกอน!F31</f>
        <v>211.57914983653325</v>
      </c>
      <c r="L383" s="9">
        <f>การคำนวณตะกอน!F32</f>
        <v>192.6352264051314</v>
      </c>
      <c r="M383" s="6"/>
      <c r="N383" s="6"/>
    </row>
    <row r="384" spans="1:14" ht="24">
      <c r="A384" s="6"/>
      <c r="B384" s="5">
        <v>10</v>
      </c>
      <c r="C384" s="80">
        <v>21025</v>
      </c>
      <c r="D384" s="9">
        <v>338.13</v>
      </c>
      <c r="E384" s="9">
        <v>15.032</v>
      </c>
      <c r="F384" s="9">
        <f t="shared" si="18"/>
        <v>1.2987648</v>
      </c>
      <c r="G384" s="9">
        <f t="shared" si="25"/>
        <v>139.65589001492356</v>
      </c>
      <c r="H384" s="9">
        <f t="shared" si="26"/>
        <v>181.3801540640542</v>
      </c>
      <c r="I384" s="5" t="s">
        <v>140</v>
      </c>
      <c r="J384" s="9">
        <f>การคำนวณตะกอน!F33</f>
        <v>127.55471807504354</v>
      </c>
      <c r="K384" s="9">
        <f>การคำนวณตะกอน!F34</f>
        <v>142.6077914360893</v>
      </c>
      <c r="L384" s="9">
        <f>การคำนวณตะกอน!F35</f>
        <v>148.80516053363783</v>
      </c>
      <c r="M384" s="6"/>
      <c r="N384" s="6"/>
    </row>
    <row r="385" spans="1:14" ht="24">
      <c r="A385" s="6"/>
      <c r="B385" s="5">
        <v>11</v>
      </c>
      <c r="C385" s="80">
        <v>21037</v>
      </c>
      <c r="D385" s="9">
        <v>338.25</v>
      </c>
      <c r="E385" s="9">
        <v>20.1</v>
      </c>
      <c r="F385" s="9">
        <f t="shared" si="18"/>
        <v>1.7366400000000002</v>
      </c>
      <c r="G385" s="9">
        <f t="shared" si="25"/>
        <v>132.83517850109965</v>
      </c>
      <c r="H385" s="9">
        <f t="shared" si="26"/>
        <v>230.68688439214972</v>
      </c>
      <c r="I385" s="5" t="s">
        <v>141</v>
      </c>
      <c r="J385" s="9">
        <f>การคำนวณตะกอน!F36</f>
        <v>129.65964343594933</v>
      </c>
      <c r="K385" s="9">
        <f>การคำนวณตะกอน!F37</f>
        <v>121.95869338730716</v>
      </c>
      <c r="L385" s="9">
        <f>การคำนวณตะกอน!F38</f>
        <v>146.88719868004247</v>
      </c>
      <c r="M385" s="6"/>
      <c r="N385" s="6"/>
    </row>
    <row r="386" spans="1:14" ht="24">
      <c r="A386" s="6"/>
      <c r="B386" s="5">
        <v>12</v>
      </c>
      <c r="C386" s="80">
        <v>21053</v>
      </c>
      <c r="D386" s="9">
        <v>339.13</v>
      </c>
      <c r="E386" s="9">
        <v>71.587</v>
      </c>
      <c r="F386" s="9">
        <f t="shared" si="18"/>
        <v>6.1851168</v>
      </c>
      <c r="G386" s="9">
        <f t="shared" si="25"/>
        <v>518.7876736509228</v>
      </c>
      <c r="H386" s="9">
        <f t="shared" si="26"/>
        <v>3208.76235593124</v>
      </c>
      <c r="I386" s="5" t="s">
        <v>142</v>
      </c>
      <c r="J386" s="9">
        <f>การคำนวณตะกอน!F39</f>
        <v>512.4101894187047</v>
      </c>
      <c r="K386" s="9">
        <f>การคำนวณตะกอน!F40</f>
        <v>508.4745762711595</v>
      </c>
      <c r="L386" s="9">
        <f>การคำนวณตะกอน!F41</f>
        <v>535.4782552629039</v>
      </c>
      <c r="M386" s="6"/>
      <c r="N386" s="6"/>
    </row>
    <row r="387" spans="1:14" ht="24">
      <c r="A387" s="6"/>
      <c r="B387" s="5">
        <v>13</v>
      </c>
      <c r="C387" s="80">
        <v>21058</v>
      </c>
      <c r="D387" s="9">
        <v>338.64</v>
      </c>
      <c r="E387" s="9">
        <v>40.566</v>
      </c>
      <c r="F387" s="9">
        <f t="shared" si="18"/>
        <v>3.5049024</v>
      </c>
      <c r="G387" s="9">
        <f t="shared" si="25"/>
        <v>433.51071273396</v>
      </c>
      <c r="H387" s="9">
        <f t="shared" si="26"/>
        <v>1519.4127374869672</v>
      </c>
      <c r="I387" s="5" t="s">
        <v>143</v>
      </c>
      <c r="J387" s="9">
        <f>การคำนวณตะกอน!F42</f>
        <v>383.2313114450173</v>
      </c>
      <c r="K387" s="9">
        <f>การคำนวณตะกอน!F43</f>
        <v>416.6666666666741</v>
      </c>
      <c r="L387" s="9">
        <f>การคำนวณตะกอน!F44</f>
        <v>500.63416009018886</v>
      </c>
      <c r="M387" s="6"/>
      <c r="N387" s="6"/>
    </row>
    <row r="388" spans="1:14" ht="24">
      <c r="A388" s="6"/>
      <c r="B388" s="5">
        <v>14</v>
      </c>
      <c r="C388" s="80">
        <v>21067</v>
      </c>
      <c r="D388" s="9">
        <v>339.34</v>
      </c>
      <c r="E388" s="9">
        <v>83.048</v>
      </c>
      <c r="F388" s="9">
        <f t="shared" si="18"/>
        <v>7.175347200000001</v>
      </c>
      <c r="G388" s="9">
        <f aca="true" t="shared" si="27" ref="G388:G399">+AVERAGE(J388:L388)</f>
        <v>409.62343721749863</v>
      </c>
      <c r="H388" s="9">
        <f aca="true" t="shared" si="28" ref="H388:H399">G388*F388</f>
        <v>2939.190383292955</v>
      </c>
      <c r="I388" s="5" t="s">
        <v>144</v>
      </c>
      <c r="J388" s="9">
        <f>การคำนวณตะกอน!F45</f>
        <v>402.0440052367309</v>
      </c>
      <c r="K388" s="9">
        <f>การคำนวณตะกอน!F46</f>
        <v>411.0975500848646</v>
      </c>
      <c r="L388" s="9">
        <f>การคำนวณตะกอน!F47</f>
        <v>415.7287563309004</v>
      </c>
      <c r="M388" s="6"/>
      <c r="N388" s="6"/>
    </row>
    <row r="389" spans="1:14" ht="24">
      <c r="A389" s="6"/>
      <c r="B389" s="5">
        <v>15</v>
      </c>
      <c r="C389" s="80">
        <v>21074</v>
      </c>
      <c r="D389" s="9">
        <v>338.45</v>
      </c>
      <c r="E389" s="9">
        <v>25.057</v>
      </c>
      <c r="F389" s="9">
        <f t="shared" si="18"/>
        <v>2.1649248</v>
      </c>
      <c r="G389" s="9">
        <f t="shared" si="27"/>
        <v>103.72657659977976</v>
      </c>
      <c r="H389" s="9">
        <f t="shared" si="28"/>
        <v>224.5602380999629</v>
      </c>
      <c r="I389" s="5" t="s">
        <v>145</v>
      </c>
      <c r="J389" s="9">
        <f>การคำนวณตะกอน!F48</f>
        <v>84.70206967669715</v>
      </c>
      <c r="K389" s="9">
        <f>การคำนวณตะกอน!F49</f>
        <v>100.53307573971993</v>
      </c>
      <c r="L389" s="9">
        <f>การคำนวณตะกอน!F50</f>
        <v>125.9445843829222</v>
      </c>
      <c r="M389" s="6"/>
      <c r="N389" s="6"/>
    </row>
    <row r="390" spans="1:14" ht="24">
      <c r="A390" s="6"/>
      <c r="B390" s="5">
        <v>16</v>
      </c>
      <c r="C390" s="80">
        <v>21093</v>
      </c>
      <c r="D390" s="9">
        <v>338.67</v>
      </c>
      <c r="E390" s="9">
        <v>40.187</v>
      </c>
      <c r="F390" s="9">
        <f t="shared" si="18"/>
        <v>3.4721568</v>
      </c>
      <c r="G390" s="9">
        <f t="shared" si="27"/>
        <v>475.17438022114317</v>
      </c>
      <c r="H390" s="9">
        <f t="shared" si="28"/>
        <v>1649.8799554706277</v>
      </c>
      <c r="I390" s="5" t="s">
        <v>146</v>
      </c>
      <c r="J390" s="9">
        <f>การคำนวณตะกอน!F51</f>
        <v>476.97055125906684</v>
      </c>
      <c r="K390" s="9">
        <f>การคำนวณตะกอน!F52</f>
        <v>459.23379174856547</v>
      </c>
      <c r="L390" s="9">
        <f>การคำนวณตะกอน!F53</f>
        <v>489.3187976557972</v>
      </c>
      <c r="M390" s="6"/>
      <c r="N390" s="6"/>
    </row>
    <row r="391" spans="1:14" ht="24">
      <c r="A391" s="6"/>
      <c r="B391" s="5">
        <v>17</v>
      </c>
      <c r="C391" s="80">
        <v>21099</v>
      </c>
      <c r="D391" s="9">
        <v>338.21</v>
      </c>
      <c r="E391" s="9">
        <v>16.487</v>
      </c>
      <c r="F391" s="9">
        <f t="shared" si="18"/>
        <v>1.4244767999999999</v>
      </c>
      <c r="G391" s="9">
        <f t="shared" si="27"/>
        <v>88.63661164694702</v>
      </c>
      <c r="H391" s="9">
        <f t="shared" si="28"/>
        <v>126.26079692168581</v>
      </c>
      <c r="I391" s="5" t="s">
        <v>114</v>
      </c>
      <c r="J391" s="9">
        <f>การคำนวณตะกอน!F54</f>
        <v>85.40501175147743</v>
      </c>
      <c r="K391" s="9">
        <f>การคำนวณตะกอน!F55</f>
        <v>93.31877295740502</v>
      </c>
      <c r="L391" s="9">
        <f>การคำนวณตะกอน!F56</f>
        <v>87.18605023195862</v>
      </c>
      <c r="M391" s="6"/>
      <c r="N391" s="6"/>
    </row>
    <row r="392" spans="1:14" ht="24">
      <c r="A392" s="6"/>
      <c r="B392" s="5">
        <v>18</v>
      </c>
      <c r="C392" s="80">
        <v>21107</v>
      </c>
      <c r="D392" s="9">
        <v>338.3</v>
      </c>
      <c r="E392" s="9">
        <v>21.614</v>
      </c>
      <c r="F392" s="9">
        <f t="shared" si="18"/>
        <v>1.8674496000000003</v>
      </c>
      <c r="G392" s="9">
        <f t="shared" si="27"/>
        <v>167.36367556083823</v>
      </c>
      <c r="H392" s="9">
        <f t="shared" si="28"/>
        <v>312.5432289806172</v>
      </c>
      <c r="I392" s="5" t="s">
        <v>115</v>
      </c>
      <c r="J392" s="9">
        <f>การคำนวณตะกอน!F57</f>
        <v>165.36904391155588</v>
      </c>
      <c r="K392" s="9">
        <f>การคำนวณตะกอน!F58</f>
        <v>172.71157167532553</v>
      </c>
      <c r="L392" s="9">
        <f>การคำนวณตะกอน!F59</f>
        <v>164.0104110956333</v>
      </c>
      <c r="M392" s="6"/>
      <c r="N392" s="6"/>
    </row>
    <row r="393" spans="1:14" ht="24">
      <c r="A393" s="6"/>
      <c r="B393" s="5">
        <v>19</v>
      </c>
      <c r="C393" s="80">
        <v>21114</v>
      </c>
      <c r="D393" s="9">
        <v>338.04</v>
      </c>
      <c r="E393" s="9">
        <v>10.949</v>
      </c>
      <c r="F393" s="9">
        <f t="shared" si="18"/>
        <v>0.9459936</v>
      </c>
      <c r="G393" s="9">
        <f t="shared" si="27"/>
        <v>43.35354784822929</v>
      </c>
      <c r="H393" s="9">
        <f t="shared" si="28"/>
        <v>41.012178801718676</v>
      </c>
      <c r="I393" s="5" t="s">
        <v>147</v>
      </c>
      <c r="J393" s="9">
        <f>การคำนวณตะกอน!F60</f>
        <v>36.39417693170555</v>
      </c>
      <c r="K393" s="9">
        <f>การคำนวณตะกอน!F61</f>
        <v>52.88906518577485</v>
      </c>
      <c r="L393" s="9">
        <f>การคำนวณตะกอน!F62</f>
        <v>40.77740142720748</v>
      </c>
      <c r="M393" s="6"/>
      <c r="N393" s="6"/>
    </row>
    <row r="394" spans="1:14" ht="24">
      <c r="A394" s="6"/>
      <c r="B394" s="5">
        <v>20</v>
      </c>
      <c r="C394" s="80">
        <v>21130</v>
      </c>
      <c r="D394" s="9">
        <v>338.31</v>
      </c>
      <c r="E394" s="9">
        <v>22.419</v>
      </c>
      <c r="F394" s="9">
        <f t="shared" si="18"/>
        <v>1.9370016</v>
      </c>
      <c r="G394" s="9">
        <f t="shared" si="27"/>
        <v>257.9611217676595</v>
      </c>
      <c r="H394" s="9">
        <f t="shared" si="28"/>
        <v>499.6711056017513</v>
      </c>
      <c r="I394" s="5" t="s">
        <v>128</v>
      </c>
      <c r="J394" s="9">
        <f>การคำนวณตะกอน!F63</f>
        <v>263.51775880551395</v>
      </c>
      <c r="K394" s="9">
        <f>การคำนวณตะกอน!F64</f>
        <v>250.56597981655912</v>
      </c>
      <c r="L394" s="9">
        <f>การคำนวณตะกอน!F65</f>
        <v>259.7996266809054</v>
      </c>
      <c r="M394" s="6"/>
      <c r="N394" s="6"/>
    </row>
    <row r="395" spans="1:14" ht="24">
      <c r="A395" s="6"/>
      <c r="B395" s="5">
        <v>21</v>
      </c>
      <c r="C395" s="80">
        <v>21137</v>
      </c>
      <c r="D395" s="9">
        <v>338.05</v>
      </c>
      <c r="E395" s="9">
        <v>12.881</v>
      </c>
      <c r="F395" s="9">
        <f t="shared" si="18"/>
        <v>1.1129184</v>
      </c>
      <c r="G395" s="9">
        <f t="shared" si="27"/>
        <v>69.20514356199088</v>
      </c>
      <c r="H395" s="9">
        <f t="shared" si="28"/>
        <v>77.0196776447812</v>
      </c>
      <c r="I395" s="5" t="s">
        <v>129</v>
      </c>
      <c r="J395" s="9">
        <f>การคำนวณตะกอน!F66</f>
        <v>72.1709006928336</v>
      </c>
      <c r="K395" s="9">
        <f>การคำนวณตะกอน!F67</f>
        <v>53.24855950726921</v>
      </c>
      <c r="L395" s="9">
        <f>การคำนวณตะกอน!F68</f>
        <v>82.19597048586984</v>
      </c>
      <c r="M395" s="6"/>
      <c r="N395" s="6"/>
    </row>
    <row r="396" spans="1:14" ht="24">
      <c r="A396" s="6"/>
      <c r="B396" s="5">
        <v>22</v>
      </c>
      <c r="C396" s="80">
        <v>21149</v>
      </c>
      <c r="D396" s="9">
        <v>337.96</v>
      </c>
      <c r="E396" s="9">
        <v>10.049</v>
      </c>
      <c r="F396" s="9">
        <f t="shared" si="18"/>
        <v>0.8682336</v>
      </c>
      <c r="G396" s="9">
        <f t="shared" si="27"/>
        <v>70.32306959457682</v>
      </c>
      <c r="H396" s="9">
        <f t="shared" si="28"/>
        <v>61.05685187714998</v>
      </c>
      <c r="I396" s="5" t="s">
        <v>130</v>
      </c>
      <c r="J396" s="9">
        <f>การคำนวณตะกอน!F69</f>
        <v>68.27942039730182</v>
      </c>
      <c r="K396" s="9">
        <f>การคำนวณตะกอน!F70</f>
        <v>76.40123822692671</v>
      </c>
      <c r="L396" s="9">
        <f>การคำนวณตะกอน!F71</f>
        <v>66.28855015950194</v>
      </c>
      <c r="M396" s="6"/>
      <c r="N396" s="6"/>
    </row>
    <row r="397" spans="1:14" ht="24">
      <c r="A397" s="6"/>
      <c r="B397" s="5">
        <v>23</v>
      </c>
      <c r="C397" s="80">
        <v>21157</v>
      </c>
      <c r="D397" s="9">
        <v>337.94</v>
      </c>
      <c r="E397" s="9">
        <v>9.577</v>
      </c>
      <c r="F397" s="9">
        <f t="shared" si="18"/>
        <v>0.8274528</v>
      </c>
      <c r="G397" s="9">
        <f t="shared" si="27"/>
        <v>23.98153257538687</v>
      </c>
      <c r="H397" s="9">
        <f t="shared" si="28"/>
        <v>19.843586277795076</v>
      </c>
      <c r="I397" s="5" t="s">
        <v>131</v>
      </c>
      <c r="J397" s="9">
        <f>การคำนวณตะกอน!F72</f>
        <v>21.44607843138787</v>
      </c>
      <c r="K397" s="9">
        <f>การคำนวณตะกอน!F73</f>
        <v>22.60762845974483</v>
      </c>
      <c r="L397" s="9">
        <f>การคำนวณตะกอน!F74</f>
        <v>27.890890835027903</v>
      </c>
      <c r="M397" s="6"/>
      <c r="N397" s="6"/>
    </row>
    <row r="398" spans="1:14" ht="24">
      <c r="A398" s="6"/>
      <c r="B398" s="5">
        <v>24</v>
      </c>
      <c r="C398" s="80">
        <v>21169</v>
      </c>
      <c r="D398" s="9">
        <v>337.85</v>
      </c>
      <c r="E398" s="9">
        <v>6.064</v>
      </c>
      <c r="F398" s="9">
        <f t="shared" si="18"/>
        <v>0.5239296</v>
      </c>
      <c r="G398" s="9">
        <f t="shared" si="27"/>
        <v>33.410940866066355</v>
      </c>
      <c r="H398" s="9">
        <f t="shared" si="28"/>
        <v>17.504980883581798</v>
      </c>
      <c r="I398" s="5" t="s">
        <v>132</v>
      </c>
      <c r="J398" s="9">
        <f>การคำนวณตะกอน!F75</f>
        <v>28.960984022638446</v>
      </c>
      <c r="K398" s="9">
        <f>การคำนวณตะกอน!F76</f>
        <v>43.419788664712506</v>
      </c>
      <c r="L398" s="9">
        <f>การคำนวณตะกอน!F77</f>
        <v>27.852049910848113</v>
      </c>
      <c r="M398" s="6"/>
      <c r="N398" s="6"/>
    </row>
    <row r="399" spans="1:14" ht="24">
      <c r="A399" s="6"/>
      <c r="B399" s="5">
        <v>25</v>
      </c>
      <c r="C399" s="80">
        <v>21176</v>
      </c>
      <c r="D399" s="9">
        <v>337.82</v>
      </c>
      <c r="E399" s="9">
        <v>5.693</v>
      </c>
      <c r="F399" s="9">
        <f t="shared" si="18"/>
        <v>0.4918752</v>
      </c>
      <c r="G399" s="9">
        <f t="shared" si="27"/>
        <v>9.737954536538545</v>
      </c>
      <c r="H399" s="9">
        <f t="shared" si="28"/>
        <v>4.789858335250805</v>
      </c>
      <c r="I399" s="5" t="s">
        <v>148</v>
      </c>
      <c r="J399" s="9">
        <f>การคำนวณตะกอน!F78</f>
        <v>8.195429472028513</v>
      </c>
      <c r="K399" s="9">
        <f>การคำนวณตะกอน!F79</f>
        <v>9.702216583331019</v>
      </c>
      <c r="L399" s="9">
        <f>การคำนวณตะกอน!F80</f>
        <v>11.316217554256106</v>
      </c>
      <c r="M399" s="6"/>
      <c r="N399" s="6"/>
    </row>
    <row r="400" spans="1:14" ht="24">
      <c r="A400" s="6"/>
      <c r="B400" s="5">
        <v>26</v>
      </c>
      <c r="C400" s="80">
        <v>21191</v>
      </c>
      <c r="D400" s="9">
        <v>337.79</v>
      </c>
      <c r="E400" s="9">
        <v>5.085</v>
      </c>
      <c r="F400" s="9">
        <f t="shared" si="18"/>
        <v>0.439344</v>
      </c>
      <c r="G400" s="9">
        <f aca="true" t="shared" si="29" ref="G400:G417">+AVERAGE(J400:L400)</f>
        <v>23.33288</v>
      </c>
      <c r="H400" s="9">
        <f aca="true" t="shared" si="30" ref="H400:H417">G400*F400</f>
        <v>10.25116083072</v>
      </c>
      <c r="I400" s="5" t="s">
        <v>149</v>
      </c>
      <c r="J400" s="9">
        <v>21.61887</v>
      </c>
      <c r="K400" s="9">
        <v>15.79971</v>
      </c>
      <c r="L400" s="9">
        <v>32.58006</v>
      </c>
      <c r="M400" s="6"/>
      <c r="N400" s="6"/>
    </row>
    <row r="401" spans="1:14" ht="24">
      <c r="A401" s="6"/>
      <c r="B401" s="5">
        <v>27</v>
      </c>
      <c r="C401" s="80">
        <v>21199</v>
      </c>
      <c r="D401" s="9">
        <v>337.88</v>
      </c>
      <c r="E401" s="9">
        <v>7.054</v>
      </c>
      <c r="F401" s="9">
        <f t="shared" si="18"/>
        <v>0.6094656</v>
      </c>
      <c r="G401" s="9">
        <f t="shared" si="29"/>
        <v>72.74918333333333</v>
      </c>
      <c r="H401" s="9">
        <f t="shared" si="30"/>
        <v>44.338124669760006</v>
      </c>
      <c r="I401" s="5" t="s">
        <v>150</v>
      </c>
      <c r="J401" s="9">
        <v>70.28583</v>
      </c>
      <c r="K401" s="9">
        <v>82.86117</v>
      </c>
      <c r="L401" s="9">
        <v>65.10055</v>
      </c>
      <c r="M401" s="6"/>
      <c r="N401" s="6"/>
    </row>
    <row r="402" spans="1:14" ht="24">
      <c r="A402" s="6"/>
      <c r="B402" s="5">
        <v>28</v>
      </c>
      <c r="C402" s="80">
        <v>21207</v>
      </c>
      <c r="D402" s="9">
        <v>338.15</v>
      </c>
      <c r="E402" s="9">
        <v>16.213</v>
      </c>
      <c r="F402" s="9">
        <f t="shared" si="18"/>
        <v>1.4008032000000001</v>
      </c>
      <c r="G402" s="9">
        <f t="shared" si="29"/>
        <v>25.675166666666666</v>
      </c>
      <c r="H402" s="9">
        <f t="shared" si="30"/>
        <v>35.9658556272</v>
      </c>
      <c r="I402" s="5" t="s">
        <v>151</v>
      </c>
      <c r="J402" s="9">
        <v>29.42178</v>
      </c>
      <c r="K402" s="9">
        <v>27.53939</v>
      </c>
      <c r="L402" s="9">
        <v>20.06433</v>
      </c>
      <c r="M402" s="6"/>
      <c r="N402" s="6"/>
    </row>
    <row r="403" spans="1:14" ht="24">
      <c r="A403" s="6"/>
      <c r="B403" s="5">
        <v>29</v>
      </c>
      <c r="C403" s="80">
        <v>21219</v>
      </c>
      <c r="D403" s="9">
        <v>337.76</v>
      </c>
      <c r="E403" s="9">
        <v>4.645</v>
      </c>
      <c r="F403" s="9">
        <f t="shared" si="18"/>
        <v>0.40132799999999996</v>
      </c>
      <c r="G403" s="9">
        <f t="shared" si="29"/>
        <v>54.76898333333333</v>
      </c>
      <c r="H403" s="9">
        <f t="shared" si="30"/>
        <v>21.980326543199997</v>
      </c>
      <c r="I403" s="5" t="s">
        <v>152</v>
      </c>
      <c r="J403" s="9">
        <v>55.91637</v>
      </c>
      <c r="K403" s="9">
        <v>52.67675</v>
      </c>
      <c r="L403" s="9">
        <v>55.71383</v>
      </c>
      <c r="M403" s="6"/>
      <c r="N403" s="6"/>
    </row>
    <row r="404" spans="1:14" ht="24">
      <c r="A404" s="6"/>
      <c r="B404" s="5">
        <v>30</v>
      </c>
      <c r="C404" s="80">
        <v>21228</v>
      </c>
      <c r="D404" s="9">
        <v>337.69</v>
      </c>
      <c r="E404" s="9">
        <v>3.493</v>
      </c>
      <c r="F404" s="9">
        <f t="shared" si="18"/>
        <v>0.3017952</v>
      </c>
      <c r="G404" s="9">
        <f t="shared" si="29"/>
        <v>64.61726333333333</v>
      </c>
      <c r="H404" s="9">
        <f t="shared" si="30"/>
        <v>19.501179911135996</v>
      </c>
      <c r="I404" s="5" t="s">
        <v>153</v>
      </c>
      <c r="J404" s="9">
        <v>48.70999</v>
      </c>
      <c r="K404" s="9">
        <v>60.8365</v>
      </c>
      <c r="L404" s="9">
        <v>84.3053</v>
      </c>
      <c r="M404" s="6"/>
      <c r="N404" s="6"/>
    </row>
    <row r="405" spans="1:14" ht="24">
      <c r="A405" s="6"/>
      <c r="B405" s="5">
        <v>31</v>
      </c>
      <c r="C405" s="80">
        <v>21254</v>
      </c>
      <c r="D405" s="9">
        <v>337.72</v>
      </c>
      <c r="E405" s="9">
        <v>3.132</v>
      </c>
      <c r="F405" s="9">
        <f t="shared" si="18"/>
        <v>0.27060480000000003</v>
      </c>
      <c r="G405" s="9">
        <f t="shared" si="29"/>
        <v>20.231093333333334</v>
      </c>
      <c r="H405" s="9">
        <f t="shared" si="30"/>
        <v>5.474630965248001</v>
      </c>
      <c r="I405" s="5" t="s">
        <v>154</v>
      </c>
      <c r="J405" s="9">
        <v>16.18754</v>
      </c>
      <c r="K405" s="9">
        <v>29.87516</v>
      </c>
      <c r="L405" s="9">
        <v>14.63058</v>
      </c>
      <c r="M405" s="6"/>
      <c r="N405" s="6"/>
    </row>
    <row r="406" spans="1:14" ht="24.75" thickBot="1">
      <c r="A406" s="6"/>
      <c r="B406" s="5">
        <v>32</v>
      </c>
      <c r="C406" s="80">
        <v>21269</v>
      </c>
      <c r="D406" s="9">
        <v>337.82</v>
      </c>
      <c r="E406" s="9">
        <v>5.804</v>
      </c>
      <c r="F406" s="9">
        <f t="shared" si="18"/>
        <v>0.5014656000000001</v>
      </c>
      <c r="G406" s="9">
        <f t="shared" si="29"/>
        <v>24.435703333333333</v>
      </c>
      <c r="H406" s="9">
        <f t="shared" si="30"/>
        <v>12.253664633472</v>
      </c>
      <c r="I406" s="5" t="s">
        <v>155</v>
      </c>
      <c r="J406" s="9">
        <v>24.75499</v>
      </c>
      <c r="K406" s="9">
        <v>22.20988</v>
      </c>
      <c r="L406" s="9">
        <v>26.34224</v>
      </c>
      <c r="M406" s="6"/>
      <c r="N406" s="6"/>
    </row>
    <row r="407" spans="1:15" ht="24">
      <c r="A407" s="150"/>
      <c r="B407" s="69">
        <v>1</v>
      </c>
      <c r="C407" s="81">
        <v>21276</v>
      </c>
      <c r="D407" s="67">
        <v>337.81</v>
      </c>
      <c r="E407" s="67">
        <v>5.757</v>
      </c>
      <c r="F407" s="67">
        <f t="shared" si="18"/>
        <v>0.4974048</v>
      </c>
      <c r="G407" s="67">
        <f t="shared" si="29"/>
        <v>22.942613333333338</v>
      </c>
      <c r="H407" s="67">
        <f t="shared" si="30"/>
        <v>11.411765996544002</v>
      </c>
      <c r="I407" s="152" t="s">
        <v>133</v>
      </c>
      <c r="J407" s="67">
        <v>36.82757</v>
      </c>
      <c r="K407" s="67">
        <v>11.14477</v>
      </c>
      <c r="L407" s="67">
        <v>20.8555</v>
      </c>
      <c r="M407" s="150"/>
      <c r="N407" s="150"/>
      <c r="O407" s="150"/>
    </row>
    <row r="408" spans="1:14" ht="24">
      <c r="A408" s="6"/>
      <c r="B408" s="5">
        <v>2</v>
      </c>
      <c r="C408" s="80">
        <v>21296</v>
      </c>
      <c r="D408" s="9">
        <v>337.82</v>
      </c>
      <c r="E408" s="9">
        <v>5.818</v>
      </c>
      <c r="F408" s="9">
        <f t="shared" si="18"/>
        <v>0.5026752</v>
      </c>
      <c r="G408" s="9">
        <f t="shared" si="29"/>
        <v>30.381369999999993</v>
      </c>
      <c r="H408" s="9">
        <f t="shared" si="30"/>
        <v>15.271961241023996</v>
      </c>
      <c r="I408" s="73" t="s">
        <v>134</v>
      </c>
      <c r="J408" s="9">
        <v>35.42093</v>
      </c>
      <c r="K408" s="9">
        <v>38.42825</v>
      </c>
      <c r="L408" s="9">
        <v>17.29493</v>
      </c>
      <c r="M408" s="6"/>
      <c r="N408" s="6"/>
    </row>
    <row r="409" spans="1:14" ht="24">
      <c r="A409" s="6"/>
      <c r="B409" s="5">
        <v>3</v>
      </c>
      <c r="C409" s="80">
        <v>21312</v>
      </c>
      <c r="D409" s="9">
        <v>337.83</v>
      </c>
      <c r="E409" s="9">
        <v>5.86</v>
      </c>
      <c r="F409" s="9">
        <f t="shared" si="18"/>
        <v>0.5063040000000001</v>
      </c>
      <c r="G409" s="9">
        <f t="shared" si="29"/>
        <v>14.667693333333332</v>
      </c>
      <c r="H409" s="9">
        <f t="shared" si="30"/>
        <v>7.426311805440001</v>
      </c>
      <c r="I409" s="73" t="s">
        <v>135</v>
      </c>
      <c r="J409" s="9">
        <v>14.92491</v>
      </c>
      <c r="K409" s="9">
        <v>7.11317</v>
      </c>
      <c r="L409" s="9">
        <v>21.965</v>
      </c>
      <c r="M409" s="6"/>
      <c r="N409" s="6"/>
    </row>
    <row r="410" spans="1:14" ht="24">
      <c r="A410" s="6"/>
      <c r="B410" s="5">
        <v>4</v>
      </c>
      <c r="C410" s="80">
        <v>21319</v>
      </c>
      <c r="D410" s="9">
        <v>337.82</v>
      </c>
      <c r="E410" s="9">
        <v>5.821</v>
      </c>
      <c r="F410" s="9">
        <f t="shared" si="18"/>
        <v>0.5029344</v>
      </c>
      <c r="G410" s="9">
        <f t="shared" si="29"/>
        <v>12.213040000000001</v>
      </c>
      <c r="H410" s="9">
        <f t="shared" si="30"/>
        <v>6.142357944576001</v>
      </c>
      <c r="I410" s="73" t="s">
        <v>136</v>
      </c>
      <c r="J410" s="9">
        <v>8.8816</v>
      </c>
      <c r="K410" s="9">
        <v>11.74497</v>
      </c>
      <c r="L410" s="9">
        <v>16.01255</v>
      </c>
      <c r="M410" s="6"/>
      <c r="N410" s="6"/>
    </row>
    <row r="411" spans="1:14" ht="24">
      <c r="A411" s="6"/>
      <c r="B411" s="5">
        <v>5</v>
      </c>
      <c r="C411" s="80">
        <v>21330</v>
      </c>
      <c r="D411" s="9">
        <v>337.9</v>
      </c>
      <c r="E411" s="9">
        <v>8.326</v>
      </c>
      <c r="F411" s="9">
        <f t="shared" si="18"/>
        <v>0.7193664000000001</v>
      </c>
      <c r="G411" s="9">
        <f t="shared" si="29"/>
        <v>14.436823333333335</v>
      </c>
      <c r="H411" s="9">
        <f t="shared" si="30"/>
        <v>10.385365628736002</v>
      </c>
      <c r="I411" s="73" t="s">
        <v>118</v>
      </c>
      <c r="J411" s="9">
        <v>11.94414</v>
      </c>
      <c r="K411" s="9">
        <v>15.40166</v>
      </c>
      <c r="L411" s="9">
        <v>15.96467</v>
      </c>
      <c r="M411" s="6"/>
      <c r="N411" s="6"/>
    </row>
    <row r="412" spans="1:14" ht="24">
      <c r="A412" s="6"/>
      <c r="B412" s="5">
        <v>6</v>
      </c>
      <c r="C412" s="80">
        <v>21340</v>
      </c>
      <c r="D412" s="9">
        <v>337.61</v>
      </c>
      <c r="E412" s="9">
        <v>1.483</v>
      </c>
      <c r="F412" s="9">
        <f t="shared" si="18"/>
        <v>0.12813120000000003</v>
      </c>
      <c r="G412" s="9">
        <f t="shared" si="29"/>
        <v>8.045966666666667</v>
      </c>
      <c r="H412" s="9">
        <f t="shared" si="30"/>
        <v>1.0309393641600002</v>
      </c>
      <c r="I412" s="73" t="s">
        <v>119</v>
      </c>
      <c r="J412" s="9">
        <v>8.17439</v>
      </c>
      <c r="K412" s="9">
        <v>12.9754</v>
      </c>
      <c r="L412" s="9">
        <v>2.98811</v>
      </c>
      <c r="M412" s="6"/>
      <c r="N412" s="6"/>
    </row>
    <row r="413" spans="1:14" ht="24">
      <c r="A413" s="6"/>
      <c r="B413" s="5">
        <v>7</v>
      </c>
      <c r="C413" s="80">
        <v>21354</v>
      </c>
      <c r="D413" s="9">
        <v>338.23</v>
      </c>
      <c r="E413" s="9">
        <v>18.325</v>
      </c>
      <c r="F413" s="9">
        <f t="shared" si="18"/>
        <v>1.58328</v>
      </c>
      <c r="G413" s="9">
        <f t="shared" si="29"/>
        <v>7.420316666666667</v>
      </c>
      <c r="H413" s="9">
        <f t="shared" si="30"/>
        <v>11.748438972</v>
      </c>
      <c r="I413" s="73" t="s">
        <v>137</v>
      </c>
      <c r="J413" s="9">
        <v>6.25891</v>
      </c>
      <c r="K413" s="9">
        <v>11.74322</v>
      </c>
      <c r="L413" s="9">
        <v>4.25882</v>
      </c>
      <c r="M413" s="6"/>
      <c r="N413" s="6"/>
    </row>
    <row r="414" spans="1:14" ht="24">
      <c r="A414" s="6"/>
      <c r="B414" s="5">
        <v>8</v>
      </c>
      <c r="C414" s="80">
        <v>21361</v>
      </c>
      <c r="D414" s="9">
        <v>337.82</v>
      </c>
      <c r="E414" s="9">
        <v>5.823</v>
      </c>
      <c r="F414" s="9">
        <f t="shared" si="18"/>
        <v>0.5031072000000001</v>
      </c>
      <c r="G414" s="9">
        <f t="shared" si="29"/>
        <v>12.610346666666667</v>
      </c>
      <c r="H414" s="9">
        <f t="shared" si="30"/>
        <v>6.344356202496001</v>
      </c>
      <c r="I414" s="73" t="s">
        <v>138</v>
      </c>
      <c r="J414" s="9">
        <v>12.82537</v>
      </c>
      <c r="K414" s="9">
        <v>17.91045</v>
      </c>
      <c r="L414" s="9">
        <v>7.09522</v>
      </c>
      <c r="M414" s="6"/>
      <c r="N414" s="6"/>
    </row>
    <row r="415" spans="1:14" ht="24">
      <c r="A415" s="6"/>
      <c r="B415" s="5">
        <v>9</v>
      </c>
      <c r="C415" s="80">
        <v>21367</v>
      </c>
      <c r="D415" s="9">
        <v>337.67</v>
      </c>
      <c r="E415" s="9">
        <v>1.877</v>
      </c>
      <c r="F415" s="9">
        <f t="shared" si="18"/>
        <v>0.1621728</v>
      </c>
      <c r="G415" s="9">
        <f t="shared" si="29"/>
        <v>49.81824</v>
      </c>
      <c r="H415" s="9">
        <f t="shared" si="30"/>
        <v>8.079163471872</v>
      </c>
      <c r="I415" s="73" t="s">
        <v>139</v>
      </c>
      <c r="J415" s="9">
        <v>50.9286</v>
      </c>
      <c r="K415" s="9">
        <v>56.87271</v>
      </c>
      <c r="L415" s="9">
        <v>41.65341</v>
      </c>
      <c r="M415" s="6"/>
      <c r="N415" s="6"/>
    </row>
    <row r="416" spans="1:14" ht="24">
      <c r="A416" s="6"/>
      <c r="B416" s="5">
        <v>10</v>
      </c>
      <c r="C416" s="80">
        <v>21381</v>
      </c>
      <c r="D416" s="9">
        <v>337.95</v>
      </c>
      <c r="E416" s="9">
        <v>10.636</v>
      </c>
      <c r="F416" s="9">
        <f t="shared" si="18"/>
        <v>0.9189504</v>
      </c>
      <c r="G416" s="9">
        <f t="shared" si="29"/>
        <v>434.43127</v>
      </c>
      <c r="H416" s="9">
        <f t="shared" si="30"/>
        <v>399.220789339008</v>
      </c>
      <c r="I416" s="73" t="s">
        <v>140</v>
      </c>
      <c r="J416" s="9">
        <v>434.73284</v>
      </c>
      <c r="K416" s="9">
        <v>429.76816</v>
      </c>
      <c r="L416" s="9">
        <v>438.79281</v>
      </c>
      <c r="M416" s="6"/>
      <c r="N416" s="6"/>
    </row>
    <row r="417" spans="1:14" ht="24">
      <c r="A417" s="6"/>
      <c r="B417" s="5">
        <v>11</v>
      </c>
      <c r="C417" s="80">
        <v>21389</v>
      </c>
      <c r="D417" s="9">
        <v>337.89</v>
      </c>
      <c r="E417" s="9">
        <v>8.314</v>
      </c>
      <c r="F417" s="9">
        <f t="shared" si="18"/>
        <v>0.7183296</v>
      </c>
      <c r="G417" s="9">
        <f t="shared" si="29"/>
        <v>84.32886666666666</v>
      </c>
      <c r="H417" s="9">
        <f t="shared" si="30"/>
        <v>60.57592106111999</v>
      </c>
      <c r="I417" s="73" t="s">
        <v>141</v>
      </c>
      <c r="J417" s="9">
        <v>82.55129</v>
      </c>
      <c r="K417" s="9">
        <v>78.43933</v>
      </c>
      <c r="L417" s="9">
        <v>91.99598</v>
      </c>
      <c r="M417" s="6"/>
      <c r="N417" s="6"/>
    </row>
    <row r="418" spans="1:14" ht="24">
      <c r="A418" s="6"/>
      <c r="B418" s="5">
        <v>12</v>
      </c>
      <c r="C418" s="80">
        <v>21402</v>
      </c>
      <c r="D418" s="9">
        <v>338.01</v>
      </c>
      <c r="E418" s="9">
        <v>11.357</v>
      </c>
      <c r="F418" s="9">
        <f t="shared" si="18"/>
        <v>0.9812448</v>
      </c>
      <c r="G418" s="9">
        <f aca="true" t="shared" si="31" ref="G418:G475">+AVERAGE(J418:L418)</f>
        <v>87.90541</v>
      </c>
      <c r="H418" s="9">
        <f aca="true" t="shared" si="32" ref="H418:H475">G418*F418</f>
        <v>86.256726454368</v>
      </c>
      <c r="I418" s="73" t="s">
        <v>142</v>
      </c>
      <c r="J418" s="9">
        <v>88.7758</v>
      </c>
      <c r="K418" s="9">
        <v>93.18743</v>
      </c>
      <c r="L418" s="9">
        <v>81.753</v>
      </c>
      <c r="M418" s="6"/>
      <c r="N418" s="6"/>
    </row>
    <row r="419" spans="1:14" ht="24">
      <c r="A419" s="6"/>
      <c r="B419" s="5">
        <v>13</v>
      </c>
      <c r="C419" s="80">
        <v>21411</v>
      </c>
      <c r="D419" s="9">
        <v>338.52</v>
      </c>
      <c r="E419" s="9">
        <v>28.528</v>
      </c>
      <c r="F419" s="9">
        <f t="shared" si="18"/>
        <v>2.4648192</v>
      </c>
      <c r="G419" s="9">
        <f t="shared" si="31"/>
        <v>687.2983600000001</v>
      </c>
      <c r="H419" s="9">
        <f t="shared" si="32"/>
        <v>1694.0661938565122</v>
      </c>
      <c r="I419" s="73" t="s">
        <v>143</v>
      </c>
      <c r="J419" s="9">
        <v>656.25231</v>
      </c>
      <c r="K419" s="9">
        <v>650.00406</v>
      </c>
      <c r="L419" s="9">
        <v>755.63871</v>
      </c>
      <c r="M419" s="6"/>
      <c r="N419" s="6"/>
    </row>
    <row r="420" spans="1:14" ht="24">
      <c r="A420" s="6"/>
      <c r="B420" s="5">
        <v>14</v>
      </c>
      <c r="C420" s="80">
        <v>21423</v>
      </c>
      <c r="D420" s="9">
        <v>338</v>
      </c>
      <c r="E420" s="9">
        <v>10.198</v>
      </c>
      <c r="F420" s="9">
        <f t="shared" si="18"/>
        <v>0.8811072000000001</v>
      </c>
      <c r="G420" s="9">
        <f t="shared" si="31"/>
        <v>65.44261999999999</v>
      </c>
      <c r="H420" s="9">
        <f t="shared" si="32"/>
        <v>57.661963668864</v>
      </c>
      <c r="I420" s="73" t="s">
        <v>144</v>
      </c>
      <c r="J420" s="9">
        <v>49.81537</v>
      </c>
      <c r="K420" s="9">
        <v>107.26073</v>
      </c>
      <c r="L420" s="9">
        <v>39.25176</v>
      </c>
      <c r="M420" s="6"/>
      <c r="N420" s="6"/>
    </row>
    <row r="421" spans="1:14" ht="24">
      <c r="A421" s="6"/>
      <c r="B421" s="5">
        <v>15</v>
      </c>
      <c r="C421" s="80">
        <v>21430</v>
      </c>
      <c r="D421" s="9">
        <v>337.78</v>
      </c>
      <c r="E421" s="9">
        <v>4.932</v>
      </c>
      <c r="F421" s="9">
        <f t="shared" si="18"/>
        <v>0.4261248000000001</v>
      </c>
      <c r="G421" s="9">
        <f t="shared" si="31"/>
        <v>40.06087</v>
      </c>
      <c r="H421" s="9">
        <f t="shared" si="32"/>
        <v>17.070930216576002</v>
      </c>
      <c r="I421" s="73" t="s">
        <v>145</v>
      </c>
      <c r="J421" s="9">
        <v>30.58297</v>
      </c>
      <c r="K421" s="9">
        <v>49.90535</v>
      </c>
      <c r="L421" s="9">
        <v>39.69429</v>
      </c>
      <c r="M421" s="6"/>
      <c r="N421" s="6"/>
    </row>
    <row r="422" spans="1:14" ht="24">
      <c r="A422" s="6"/>
      <c r="B422" s="5">
        <v>16</v>
      </c>
      <c r="C422" s="80">
        <v>21439</v>
      </c>
      <c r="D422" s="9">
        <v>338</v>
      </c>
      <c r="E422" s="9">
        <v>10.299</v>
      </c>
      <c r="F422" s="9">
        <f t="shared" si="18"/>
        <v>0.8898336</v>
      </c>
      <c r="G422" s="9">
        <f t="shared" si="31"/>
        <v>59.45804666666666</v>
      </c>
      <c r="H422" s="9">
        <f t="shared" si="32"/>
        <v>52.90776771436799</v>
      </c>
      <c r="I422" s="73" t="s">
        <v>146</v>
      </c>
      <c r="J422" s="9">
        <v>72.69448</v>
      </c>
      <c r="K422" s="9">
        <v>51.47821</v>
      </c>
      <c r="L422" s="9">
        <v>54.20145</v>
      </c>
      <c r="M422" s="6"/>
      <c r="N422" s="6"/>
    </row>
    <row r="423" spans="1:14" ht="24">
      <c r="A423" s="6"/>
      <c r="B423" s="5">
        <v>17</v>
      </c>
      <c r="C423" s="80">
        <v>21457</v>
      </c>
      <c r="D423" s="9">
        <v>337.9</v>
      </c>
      <c r="E423" s="9">
        <v>8.504</v>
      </c>
      <c r="F423" s="9">
        <f t="shared" si="18"/>
        <v>0.7347456</v>
      </c>
      <c r="G423" s="9">
        <f t="shared" si="31"/>
        <v>29.235686666666666</v>
      </c>
      <c r="H423" s="9">
        <f t="shared" si="32"/>
        <v>21.480792141312</v>
      </c>
      <c r="I423" s="73" t="s">
        <v>114</v>
      </c>
      <c r="J423" s="9">
        <v>35.11088</v>
      </c>
      <c r="K423" s="9">
        <v>23.54155</v>
      </c>
      <c r="L423" s="9">
        <v>29.05463</v>
      </c>
      <c r="M423" s="6"/>
      <c r="N423" s="6"/>
    </row>
    <row r="424" spans="1:14" ht="24">
      <c r="A424" s="6"/>
      <c r="B424" s="5">
        <v>18</v>
      </c>
      <c r="C424" s="80">
        <v>21464</v>
      </c>
      <c r="D424" s="9">
        <v>337.78</v>
      </c>
      <c r="E424" s="9">
        <v>4.905</v>
      </c>
      <c r="F424" s="9">
        <f t="shared" si="18"/>
        <v>0.42379200000000006</v>
      </c>
      <c r="G424" s="9">
        <f t="shared" si="31"/>
        <v>13.217143333333333</v>
      </c>
      <c r="H424" s="9">
        <f t="shared" si="32"/>
        <v>5.601319607520001</v>
      </c>
      <c r="I424" s="73" t="s">
        <v>115</v>
      </c>
      <c r="J424" s="9">
        <v>19.32446</v>
      </c>
      <c r="K424" s="9">
        <v>8.08298</v>
      </c>
      <c r="L424" s="9">
        <v>12.24399</v>
      </c>
      <c r="M424" s="6"/>
      <c r="N424" s="6"/>
    </row>
    <row r="425" spans="1:14" ht="24">
      <c r="A425" s="6"/>
      <c r="B425" s="5">
        <v>19</v>
      </c>
      <c r="C425" s="80">
        <v>21478</v>
      </c>
      <c r="D425" s="9">
        <v>337.75</v>
      </c>
      <c r="E425" s="9">
        <v>4.598</v>
      </c>
      <c r="F425" s="9">
        <f t="shared" si="18"/>
        <v>0.3972672</v>
      </c>
      <c r="G425" s="9">
        <f t="shared" si="31"/>
        <v>11.388403333333331</v>
      </c>
      <c r="H425" s="9">
        <f t="shared" si="32"/>
        <v>4.524239104703999</v>
      </c>
      <c r="I425" s="73" t="s">
        <v>147</v>
      </c>
      <c r="J425" s="9">
        <v>8.43803</v>
      </c>
      <c r="K425" s="9">
        <v>17.29696</v>
      </c>
      <c r="L425" s="9">
        <v>8.43022</v>
      </c>
      <c r="M425" s="6"/>
      <c r="N425" s="6"/>
    </row>
    <row r="426" spans="1:14" ht="24">
      <c r="A426" s="6"/>
      <c r="B426" s="5">
        <v>20</v>
      </c>
      <c r="C426" s="80">
        <v>21493</v>
      </c>
      <c r="D426" s="9">
        <v>338.2</v>
      </c>
      <c r="E426" s="9">
        <v>17.691</v>
      </c>
      <c r="F426" s="9">
        <f t="shared" si="18"/>
        <v>1.5285024</v>
      </c>
      <c r="G426" s="9">
        <f t="shared" si="31"/>
        <v>651.6650966666667</v>
      </c>
      <c r="H426" s="9">
        <f t="shared" si="32"/>
        <v>996.0716642512322</v>
      </c>
      <c r="I426" s="73" t="s">
        <v>128</v>
      </c>
      <c r="J426" s="9">
        <v>646.69973</v>
      </c>
      <c r="K426" s="9">
        <v>632.06545</v>
      </c>
      <c r="L426" s="9">
        <v>676.23011</v>
      </c>
      <c r="M426" s="6"/>
      <c r="N426" s="6"/>
    </row>
    <row r="427" spans="1:14" ht="24">
      <c r="A427" s="6"/>
      <c r="B427" s="5">
        <v>21</v>
      </c>
      <c r="C427" s="80">
        <v>21512</v>
      </c>
      <c r="D427" s="9">
        <v>337.66</v>
      </c>
      <c r="E427" s="9">
        <v>1.86</v>
      </c>
      <c r="F427" s="9">
        <f t="shared" si="18"/>
        <v>0.160704</v>
      </c>
      <c r="G427" s="9">
        <f t="shared" si="31"/>
        <v>7.181966666666667</v>
      </c>
      <c r="H427" s="9">
        <f t="shared" si="32"/>
        <v>1.1541707712000002</v>
      </c>
      <c r="I427" s="73" t="s">
        <v>129</v>
      </c>
      <c r="J427" s="9">
        <v>9.2924</v>
      </c>
      <c r="K427" s="9">
        <v>11.57556</v>
      </c>
      <c r="L427" s="9">
        <v>0.67794</v>
      </c>
      <c r="M427" s="6"/>
      <c r="N427" s="6"/>
    </row>
    <row r="428" spans="1:14" ht="24">
      <c r="A428" s="6"/>
      <c r="B428" s="5">
        <v>22</v>
      </c>
      <c r="C428" s="80">
        <v>21521</v>
      </c>
      <c r="D428" s="9">
        <v>337.59</v>
      </c>
      <c r="E428" s="9">
        <v>1.563</v>
      </c>
      <c r="F428" s="9">
        <f t="shared" si="18"/>
        <v>0.1350432</v>
      </c>
      <c r="G428" s="9">
        <f t="shared" si="31"/>
        <v>24.265866666666668</v>
      </c>
      <c r="H428" s="9">
        <f t="shared" si="32"/>
        <v>3.2769402854400003</v>
      </c>
      <c r="I428" s="73" t="s">
        <v>130</v>
      </c>
      <c r="J428" s="9">
        <v>16.06787</v>
      </c>
      <c r="K428" s="9">
        <v>42.06375</v>
      </c>
      <c r="L428" s="9">
        <v>14.66598</v>
      </c>
      <c r="M428" s="6"/>
      <c r="N428" s="6"/>
    </row>
    <row r="429" spans="1:14" ht="24">
      <c r="A429" s="6"/>
      <c r="B429" s="5">
        <v>23</v>
      </c>
      <c r="C429" s="80">
        <v>21541</v>
      </c>
      <c r="D429" s="9">
        <v>337.62</v>
      </c>
      <c r="E429" s="9">
        <v>1.698</v>
      </c>
      <c r="F429" s="9">
        <f t="shared" si="18"/>
        <v>0.1467072</v>
      </c>
      <c r="G429" s="9">
        <f t="shared" si="31"/>
        <v>26.869613333333334</v>
      </c>
      <c r="H429" s="9">
        <f t="shared" si="32"/>
        <v>3.9419657372160004</v>
      </c>
      <c r="I429" s="73" t="s">
        <v>131</v>
      </c>
      <c r="J429" s="9">
        <v>12.16927</v>
      </c>
      <c r="K429" s="9">
        <v>43.09884</v>
      </c>
      <c r="L429" s="9">
        <v>25.34073</v>
      </c>
      <c r="M429" s="6"/>
      <c r="N429" s="6"/>
    </row>
    <row r="430" spans="1:14" ht="24">
      <c r="A430" s="6"/>
      <c r="B430" s="5">
        <v>24</v>
      </c>
      <c r="C430" s="80">
        <v>21554</v>
      </c>
      <c r="D430" s="9">
        <v>337.42</v>
      </c>
      <c r="E430" s="9">
        <v>0.563</v>
      </c>
      <c r="F430" s="9">
        <f t="shared" si="18"/>
        <v>0.0486432</v>
      </c>
      <c r="G430" s="9">
        <f t="shared" si="31"/>
        <v>3.5241166666666666</v>
      </c>
      <c r="H430" s="9">
        <f t="shared" si="32"/>
        <v>0.17142431183999998</v>
      </c>
      <c r="I430" s="73" t="s">
        <v>132</v>
      </c>
      <c r="J430" s="9">
        <v>2.39356</v>
      </c>
      <c r="K430" s="9">
        <v>4.99269</v>
      </c>
      <c r="L430" s="9">
        <v>3.1861</v>
      </c>
      <c r="M430" s="6"/>
      <c r="N430" s="6"/>
    </row>
    <row r="431" spans="1:14" ht="24">
      <c r="A431" s="6"/>
      <c r="B431" s="5">
        <v>25</v>
      </c>
      <c r="C431" s="80">
        <v>21555</v>
      </c>
      <c r="D431" s="9">
        <v>338.1</v>
      </c>
      <c r="E431" s="9">
        <v>13.001</v>
      </c>
      <c r="F431" s="9">
        <f aca="true" t="shared" si="33" ref="F431:F483">E431*0.0864</f>
        <v>1.1232864</v>
      </c>
      <c r="G431" s="9">
        <f t="shared" si="31"/>
        <v>15.832540000000002</v>
      </c>
      <c r="H431" s="9">
        <f t="shared" si="32"/>
        <v>17.784476859456003</v>
      </c>
      <c r="I431" s="73" t="s">
        <v>148</v>
      </c>
      <c r="J431" s="9">
        <v>16.9018</v>
      </c>
      <c r="K431" s="9">
        <v>6.76187</v>
      </c>
      <c r="L431" s="9">
        <v>23.83395</v>
      </c>
      <c r="M431" s="6"/>
      <c r="N431" s="6"/>
    </row>
    <row r="432" spans="1:14" ht="24">
      <c r="A432" s="6"/>
      <c r="B432" s="5">
        <v>26</v>
      </c>
      <c r="C432" s="80">
        <v>21575</v>
      </c>
      <c r="D432" s="9">
        <v>337.55</v>
      </c>
      <c r="E432" s="9">
        <v>1.464</v>
      </c>
      <c r="F432" s="9">
        <f t="shared" si="33"/>
        <v>0.1264896</v>
      </c>
      <c r="G432" s="9">
        <f t="shared" si="31"/>
        <v>4.991446666666667</v>
      </c>
      <c r="H432" s="9">
        <f t="shared" si="32"/>
        <v>0.631366092288</v>
      </c>
      <c r="I432" s="73" t="s">
        <v>149</v>
      </c>
      <c r="J432" s="9">
        <v>6.28865</v>
      </c>
      <c r="K432" s="9">
        <v>5.23575</v>
      </c>
      <c r="L432" s="9">
        <v>3.44994</v>
      </c>
      <c r="M432" s="6"/>
      <c r="N432" s="6"/>
    </row>
    <row r="433" spans="1:14" ht="24">
      <c r="A433" s="6"/>
      <c r="B433" s="5">
        <v>27</v>
      </c>
      <c r="C433" s="80">
        <v>21590</v>
      </c>
      <c r="D433" s="9">
        <v>337.46</v>
      </c>
      <c r="E433" s="9">
        <v>0.577</v>
      </c>
      <c r="F433" s="9">
        <f t="shared" si="33"/>
        <v>0.049852799999999996</v>
      </c>
      <c r="G433" s="9">
        <f t="shared" si="31"/>
        <v>27.310706666666665</v>
      </c>
      <c r="H433" s="9">
        <f t="shared" si="32"/>
        <v>1.3615151973119999</v>
      </c>
      <c r="I433" s="73" t="s">
        <v>150</v>
      </c>
      <c r="J433" s="9">
        <v>22.12221</v>
      </c>
      <c r="K433" s="9">
        <v>28.25931</v>
      </c>
      <c r="L433" s="9">
        <v>31.5506</v>
      </c>
      <c r="M433" s="6"/>
      <c r="N433" s="6"/>
    </row>
    <row r="434" spans="1:14" ht="24">
      <c r="A434" s="6"/>
      <c r="B434" s="5">
        <v>29</v>
      </c>
      <c r="C434" s="80">
        <v>21604</v>
      </c>
      <c r="D434" s="9">
        <v>337.45</v>
      </c>
      <c r="E434" s="9">
        <v>0.572</v>
      </c>
      <c r="F434" s="9">
        <f t="shared" si="33"/>
        <v>0.0494208</v>
      </c>
      <c r="G434" s="9">
        <f t="shared" si="31"/>
        <v>20.044896666666663</v>
      </c>
      <c r="H434" s="9">
        <f t="shared" si="32"/>
        <v>0.9906348291839998</v>
      </c>
      <c r="I434" s="73" t="s">
        <v>151</v>
      </c>
      <c r="J434" s="9">
        <v>19.44127</v>
      </c>
      <c r="K434" s="9">
        <v>33.41831</v>
      </c>
      <c r="L434" s="9">
        <v>7.27511</v>
      </c>
      <c r="M434" s="6"/>
      <c r="N434" s="6"/>
    </row>
    <row r="435" spans="1:14" ht="24">
      <c r="A435" s="6"/>
      <c r="B435" s="5">
        <v>30</v>
      </c>
      <c r="C435" s="80">
        <v>21611</v>
      </c>
      <c r="D435" s="9">
        <v>337.49</v>
      </c>
      <c r="E435" s="9">
        <v>0.587</v>
      </c>
      <c r="F435" s="9">
        <f t="shared" si="33"/>
        <v>0.0507168</v>
      </c>
      <c r="G435" s="9">
        <f t="shared" si="31"/>
        <v>11.562366666666668</v>
      </c>
      <c r="H435" s="9">
        <f t="shared" si="32"/>
        <v>0.58640623776</v>
      </c>
      <c r="I435" s="73" t="s">
        <v>152</v>
      </c>
      <c r="J435" s="9">
        <v>13.05022</v>
      </c>
      <c r="K435" s="9">
        <v>12.81504</v>
      </c>
      <c r="L435" s="9">
        <v>8.82184</v>
      </c>
      <c r="M435" s="6"/>
      <c r="N435" s="6"/>
    </row>
    <row r="436" spans="1:14" ht="24">
      <c r="A436" s="6"/>
      <c r="B436" s="5">
        <v>31</v>
      </c>
      <c r="C436" s="80">
        <v>21627</v>
      </c>
      <c r="D436" s="9">
        <v>338.3</v>
      </c>
      <c r="E436" s="9">
        <v>14.798</v>
      </c>
      <c r="F436" s="9">
        <f t="shared" si="33"/>
        <v>1.2785472</v>
      </c>
      <c r="G436" s="9">
        <f t="shared" si="31"/>
        <v>16.151040000000002</v>
      </c>
      <c r="H436" s="9">
        <f t="shared" si="32"/>
        <v>20.649866969088002</v>
      </c>
      <c r="I436" s="73" t="s">
        <v>153</v>
      </c>
      <c r="J436" s="9">
        <v>19.44416</v>
      </c>
      <c r="K436" s="9">
        <v>16.6124</v>
      </c>
      <c r="L436" s="9">
        <v>12.39656</v>
      </c>
      <c r="M436" s="6"/>
      <c r="N436" s="6"/>
    </row>
    <row r="437" spans="2:12" s="153" customFormat="1" ht="24.75" thickBot="1">
      <c r="B437" s="154">
        <v>32</v>
      </c>
      <c r="C437" s="155">
        <v>21634</v>
      </c>
      <c r="D437" s="156">
        <v>338.545</v>
      </c>
      <c r="E437" s="156">
        <v>21.887</v>
      </c>
      <c r="F437" s="156">
        <f t="shared" si="33"/>
        <v>1.8910368000000002</v>
      </c>
      <c r="G437" s="156">
        <f t="shared" si="31"/>
        <v>8.630876666666666</v>
      </c>
      <c r="H437" s="156">
        <f t="shared" si="32"/>
        <v>16.321305392928</v>
      </c>
      <c r="I437" s="157" t="s">
        <v>154</v>
      </c>
      <c r="J437" s="156">
        <v>8.04105</v>
      </c>
      <c r="K437" s="156">
        <v>9.51269</v>
      </c>
      <c r="L437" s="156">
        <v>8.33889</v>
      </c>
    </row>
    <row r="438" spans="1:14" ht="24">
      <c r="A438" s="6"/>
      <c r="B438" s="5">
        <v>1</v>
      </c>
      <c r="C438" s="80">
        <v>21644</v>
      </c>
      <c r="D438" s="9">
        <v>337.48</v>
      </c>
      <c r="E438" s="9">
        <v>0.581</v>
      </c>
      <c r="F438" s="9">
        <f t="shared" si="33"/>
        <v>0.0501984</v>
      </c>
      <c r="G438" s="9">
        <f t="shared" si="31"/>
        <v>31.31279666666666</v>
      </c>
      <c r="H438" s="9">
        <f t="shared" si="32"/>
        <v>1.5718522921919995</v>
      </c>
      <c r="I438" s="73" t="s">
        <v>133</v>
      </c>
      <c r="J438" s="9">
        <v>26.70142</v>
      </c>
      <c r="K438" s="9">
        <v>41.65671</v>
      </c>
      <c r="L438" s="9">
        <v>25.58026</v>
      </c>
      <c r="M438" s="6"/>
      <c r="N438" s="6"/>
    </row>
    <row r="439" spans="1:14" ht="24">
      <c r="A439" s="6"/>
      <c r="B439" s="5">
        <v>2</v>
      </c>
      <c r="C439" s="80">
        <v>21661</v>
      </c>
      <c r="D439" s="9">
        <v>337.56</v>
      </c>
      <c r="E439" s="9">
        <v>1.2</v>
      </c>
      <c r="F439" s="9">
        <f t="shared" si="33"/>
        <v>0.10368000000000001</v>
      </c>
      <c r="G439" s="9">
        <f t="shared" si="31"/>
        <v>32.29166</v>
      </c>
      <c r="H439" s="9">
        <f t="shared" si="32"/>
        <v>3.3479993088000004</v>
      </c>
      <c r="I439" s="73" t="s">
        <v>134</v>
      </c>
      <c r="J439" s="9">
        <v>32.91432</v>
      </c>
      <c r="K439" s="9">
        <v>25.53406</v>
      </c>
      <c r="L439" s="9">
        <v>38.4266</v>
      </c>
      <c r="M439" s="6"/>
      <c r="N439" s="6"/>
    </row>
    <row r="440" spans="1:14" ht="24">
      <c r="A440" s="6"/>
      <c r="B440" s="5">
        <v>3</v>
      </c>
      <c r="C440" s="80">
        <v>21673</v>
      </c>
      <c r="D440" s="9">
        <v>337.56</v>
      </c>
      <c r="E440" s="9">
        <v>1.204</v>
      </c>
      <c r="F440" s="9">
        <f t="shared" si="33"/>
        <v>0.1040256</v>
      </c>
      <c r="G440" s="9">
        <f t="shared" si="31"/>
        <v>15.715106666666665</v>
      </c>
      <c r="H440" s="9">
        <f t="shared" si="32"/>
        <v>1.6347734000639997</v>
      </c>
      <c r="I440" s="73" t="s">
        <v>135</v>
      </c>
      <c r="J440" s="9">
        <v>20.29715</v>
      </c>
      <c r="K440" s="9">
        <v>6.2007</v>
      </c>
      <c r="L440" s="9">
        <v>20.64747</v>
      </c>
      <c r="M440" s="6"/>
      <c r="N440" s="6"/>
    </row>
    <row r="441" spans="1:14" ht="24">
      <c r="A441" s="6"/>
      <c r="B441" s="5">
        <v>4</v>
      </c>
      <c r="C441" s="80">
        <v>21689</v>
      </c>
      <c r="D441" s="9">
        <v>337.87</v>
      </c>
      <c r="E441" s="9">
        <v>5.979</v>
      </c>
      <c r="F441" s="9">
        <f t="shared" si="33"/>
        <v>0.5165856000000001</v>
      </c>
      <c r="G441" s="9">
        <f t="shared" si="31"/>
        <v>38.250429999999994</v>
      </c>
      <c r="H441" s="9">
        <f t="shared" si="32"/>
        <v>19.759621331808</v>
      </c>
      <c r="I441" s="73" t="s">
        <v>136</v>
      </c>
      <c r="J441" s="9">
        <v>39.75075</v>
      </c>
      <c r="K441" s="9">
        <v>38.5333</v>
      </c>
      <c r="L441" s="9">
        <v>36.46724</v>
      </c>
      <c r="M441" s="6"/>
      <c r="N441" s="6"/>
    </row>
    <row r="442" spans="1:14" ht="24">
      <c r="A442" s="6"/>
      <c r="B442" s="5">
        <v>5</v>
      </c>
      <c r="C442" s="80">
        <v>21708</v>
      </c>
      <c r="D442" s="9">
        <v>338.03</v>
      </c>
      <c r="E442" s="9">
        <v>11.019</v>
      </c>
      <c r="F442" s="9">
        <f t="shared" si="33"/>
        <v>0.9520416</v>
      </c>
      <c r="G442" s="9">
        <f t="shared" si="31"/>
        <v>305.7132966666667</v>
      </c>
      <c r="H442" s="9">
        <f t="shared" si="32"/>
        <v>291.051776099808</v>
      </c>
      <c r="I442" s="73" t="s">
        <v>118</v>
      </c>
      <c r="J442" s="9">
        <v>309.0467</v>
      </c>
      <c r="K442" s="9">
        <v>369.33429</v>
      </c>
      <c r="L442" s="9">
        <v>238.7589</v>
      </c>
      <c r="M442" s="6"/>
      <c r="N442" s="6"/>
    </row>
    <row r="443" spans="1:14" ht="24">
      <c r="A443" s="6"/>
      <c r="B443" s="5">
        <v>6</v>
      </c>
      <c r="C443" s="80">
        <v>21714</v>
      </c>
      <c r="D443" s="9">
        <v>337.6</v>
      </c>
      <c r="E443" s="9">
        <v>1.371</v>
      </c>
      <c r="F443" s="9">
        <f t="shared" si="33"/>
        <v>0.1184544</v>
      </c>
      <c r="G443" s="9">
        <f t="shared" si="31"/>
        <v>54.42852</v>
      </c>
      <c r="H443" s="9">
        <f t="shared" si="32"/>
        <v>6.447297679488</v>
      </c>
      <c r="I443" s="73" t="s">
        <v>119</v>
      </c>
      <c r="J443" s="9">
        <v>46.559</v>
      </c>
      <c r="K443" s="9">
        <v>62.29191</v>
      </c>
      <c r="L443" s="9">
        <v>54.43465</v>
      </c>
      <c r="M443" s="6"/>
      <c r="N443" s="6"/>
    </row>
    <row r="444" spans="1:14" ht="24">
      <c r="A444" s="6"/>
      <c r="B444" s="5">
        <v>7</v>
      </c>
      <c r="C444" s="80">
        <v>21724</v>
      </c>
      <c r="D444" s="9">
        <v>338.33</v>
      </c>
      <c r="E444" s="9">
        <v>18.448</v>
      </c>
      <c r="F444" s="9">
        <f t="shared" si="33"/>
        <v>1.5939072</v>
      </c>
      <c r="G444" s="9">
        <f t="shared" si="31"/>
        <v>885.7889166666668</v>
      </c>
      <c r="H444" s="9">
        <f t="shared" si="32"/>
        <v>1411.8653319552002</v>
      </c>
      <c r="I444" s="73" t="s">
        <v>137</v>
      </c>
      <c r="J444" s="9">
        <v>985.65009</v>
      </c>
      <c r="K444" s="9">
        <v>885.05505</v>
      </c>
      <c r="L444" s="9">
        <v>786.66161</v>
      </c>
      <c r="M444" s="6"/>
      <c r="N444" s="6"/>
    </row>
    <row r="445" spans="1:14" ht="24">
      <c r="A445" s="6"/>
      <c r="B445" s="5">
        <v>8</v>
      </c>
      <c r="C445" s="80">
        <v>21737</v>
      </c>
      <c r="D445" s="9">
        <v>337.73</v>
      </c>
      <c r="E445" s="9">
        <v>2.791</v>
      </c>
      <c r="F445" s="9">
        <f t="shared" si="33"/>
        <v>0.2411424</v>
      </c>
      <c r="G445" s="9">
        <f t="shared" si="31"/>
        <v>144.7448</v>
      </c>
      <c r="H445" s="9">
        <f t="shared" si="32"/>
        <v>34.90410845952</v>
      </c>
      <c r="I445" s="73" t="s">
        <v>138</v>
      </c>
      <c r="J445" s="9">
        <v>150.48444</v>
      </c>
      <c r="K445" s="9">
        <v>142.27642</v>
      </c>
      <c r="L445" s="9">
        <v>141.47354</v>
      </c>
      <c r="M445" s="6"/>
      <c r="N445" s="6"/>
    </row>
    <row r="446" spans="1:14" ht="24">
      <c r="A446" s="6"/>
      <c r="B446" s="5">
        <v>9</v>
      </c>
      <c r="C446" s="80">
        <v>21744</v>
      </c>
      <c r="D446" s="9">
        <v>338.08</v>
      </c>
      <c r="E446" s="9">
        <v>11.899</v>
      </c>
      <c r="F446" s="9">
        <f t="shared" si="33"/>
        <v>1.0280736</v>
      </c>
      <c r="G446" s="9">
        <f t="shared" si="31"/>
        <v>119.31837333333334</v>
      </c>
      <c r="H446" s="9">
        <f t="shared" si="32"/>
        <v>122.668069618944</v>
      </c>
      <c r="I446" s="73" t="s">
        <v>139</v>
      </c>
      <c r="J446" s="9">
        <v>128.52623</v>
      </c>
      <c r="K446" s="9">
        <v>122.03807</v>
      </c>
      <c r="L446" s="9">
        <v>107.39082</v>
      </c>
      <c r="M446" s="6"/>
      <c r="N446" s="6"/>
    </row>
    <row r="447" spans="1:14" ht="24">
      <c r="A447" s="6"/>
      <c r="B447" s="5">
        <v>10</v>
      </c>
      <c r="C447" s="80">
        <v>21756</v>
      </c>
      <c r="D447" s="9">
        <v>338.25</v>
      </c>
      <c r="E447" s="9">
        <v>15.694</v>
      </c>
      <c r="F447" s="9">
        <f t="shared" si="33"/>
        <v>1.3559616</v>
      </c>
      <c r="G447" s="9">
        <f t="shared" si="31"/>
        <v>101.84098999999999</v>
      </c>
      <c r="H447" s="9">
        <f t="shared" si="32"/>
        <v>138.092471745984</v>
      </c>
      <c r="I447" s="73" t="s">
        <v>140</v>
      </c>
      <c r="J447" s="9">
        <v>111.93876</v>
      </c>
      <c r="K447" s="9">
        <v>99.50038</v>
      </c>
      <c r="L447" s="9">
        <v>94.08383</v>
      </c>
      <c r="M447" s="6"/>
      <c r="N447" s="6"/>
    </row>
    <row r="448" spans="1:14" ht="24">
      <c r="A448" s="6"/>
      <c r="B448" s="5">
        <v>11</v>
      </c>
      <c r="C448" s="80">
        <v>21763</v>
      </c>
      <c r="D448" s="9">
        <v>338.86</v>
      </c>
      <c r="E448" s="9">
        <v>38.76</v>
      </c>
      <c r="F448" s="9">
        <f t="shared" si="33"/>
        <v>3.348864</v>
      </c>
      <c r="G448" s="9">
        <f t="shared" si="31"/>
        <v>567.1979366666668</v>
      </c>
      <c r="H448" s="9">
        <f t="shared" si="32"/>
        <v>1899.4687509772805</v>
      </c>
      <c r="I448" s="73" t="s">
        <v>141</v>
      </c>
      <c r="J448" s="9">
        <v>525.85481</v>
      </c>
      <c r="K448" s="9">
        <v>620.59775</v>
      </c>
      <c r="L448" s="9">
        <v>555.14125</v>
      </c>
      <c r="M448" s="6"/>
      <c r="N448" s="6"/>
    </row>
    <row r="449" spans="1:14" ht="24">
      <c r="A449" s="6"/>
      <c r="B449" s="5">
        <v>12</v>
      </c>
      <c r="C449" s="80">
        <v>21784</v>
      </c>
      <c r="D449" s="9">
        <v>338.93</v>
      </c>
      <c r="E449" s="9">
        <v>44.281</v>
      </c>
      <c r="F449" s="9">
        <f t="shared" si="33"/>
        <v>3.8258784</v>
      </c>
      <c r="G449" s="9">
        <f t="shared" si="31"/>
        <v>180.29495999999997</v>
      </c>
      <c r="H449" s="9">
        <f t="shared" si="32"/>
        <v>689.7865930928639</v>
      </c>
      <c r="I449" s="73" t="s">
        <v>142</v>
      </c>
      <c r="J449" s="9">
        <v>164.86657</v>
      </c>
      <c r="K449" s="9">
        <v>230.38724</v>
      </c>
      <c r="L449" s="9">
        <v>145.63107</v>
      </c>
      <c r="M449" s="6"/>
      <c r="N449" s="6"/>
    </row>
    <row r="450" spans="1:14" ht="24">
      <c r="A450" s="6"/>
      <c r="B450" s="5">
        <v>13</v>
      </c>
      <c r="C450" s="80">
        <v>21788</v>
      </c>
      <c r="D450" s="9">
        <v>339.12</v>
      </c>
      <c r="E450" s="9">
        <v>50.002</v>
      </c>
      <c r="F450" s="9">
        <f t="shared" si="33"/>
        <v>4.320172800000001</v>
      </c>
      <c r="G450" s="9">
        <f t="shared" si="31"/>
        <v>463.01056</v>
      </c>
      <c r="H450" s="9">
        <f t="shared" si="32"/>
        <v>2000.2856274247683</v>
      </c>
      <c r="I450" s="73" t="s">
        <v>143</v>
      </c>
      <c r="J450" s="9">
        <v>431.01789</v>
      </c>
      <c r="K450" s="9">
        <v>455.79078</v>
      </c>
      <c r="L450" s="9">
        <v>502.22301</v>
      </c>
      <c r="M450" s="6"/>
      <c r="N450" s="6"/>
    </row>
    <row r="451" spans="1:14" ht="24">
      <c r="A451" s="6"/>
      <c r="B451" s="5">
        <v>14</v>
      </c>
      <c r="C451" s="80">
        <v>21799</v>
      </c>
      <c r="D451" s="9">
        <v>338.31</v>
      </c>
      <c r="E451" s="9">
        <v>18</v>
      </c>
      <c r="F451" s="9">
        <f t="shared" si="33"/>
        <v>1.5552000000000001</v>
      </c>
      <c r="G451" s="9">
        <f t="shared" si="31"/>
        <v>62.623376666666665</v>
      </c>
      <c r="H451" s="9">
        <f t="shared" si="32"/>
        <v>97.391875392</v>
      </c>
      <c r="I451" s="73" t="s">
        <v>144</v>
      </c>
      <c r="J451" s="9">
        <v>66.67262</v>
      </c>
      <c r="K451" s="9">
        <v>65.57377</v>
      </c>
      <c r="L451" s="9">
        <v>55.62374</v>
      </c>
      <c r="N451" s="6"/>
    </row>
    <row r="452" spans="1:14" ht="24">
      <c r="A452" s="6"/>
      <c r="B452" s="5">
        <v>15</v>
      </c>
      <c r="C452" s="80">
        <v>21815</v>
      </c>
      <c r="D452" s="9">
        <v>339.05</v>
      </c>
      <c r="E452" s="9">
        <v>47.409</v>
      </c>
      <c r="F452" s="9">
        <f t="shared" si="33"/>
        <v>4.0961376000000005</v>
      </c>
      <c r="G452" s="9">
        <f t="shared" si="31"/>
        <v>313.83124666666663</v>
      </c>
      <c r="H452" s="9">
        <f t="shared" si="32"/>
        <v>1285.495969526208</v>
      </c>
      <c r="I452" s="73" t="s">
        <v>145</v>
      </c>
      <c r="J452" s="9">
        <v>307.32137</v>
      </c>
      <c r="K452" s="9">
        <v>282.78464</v>
      </c>
      <c r="L452" s="9">
        <v>351.38773</v>
      </c>
      <c r="M452" s="6"/>
      <c r="N452" s="6"/>
    </row>
    <row r="453" spans="1:14" ht="24">
      <c r="A453" s="6"/>
      <c r="B453" s="5">
        <v>16</v>
      </c>
      <c r="C453" s="80">
        <v>21820</v>
      </c>
      <c r="D453" s="9">
        <v>338.83</v>
      </c>
      <c r="E453" s="9">
        <v>39.406</v>
      </c>
      <c r="F453" s="9">
        <f t="shared" si="33"/>
        <v>3.4046784</v>
      </c>
      <c r="G453" s="9">
        <f t="shared" si="31"/>
        <v>353.03469666666666</v>
      </c>
      <c r="H453" s="9">
        <f t="shared" si="32"/>
        <v>1201.969606191552</v>
      </c>
      <c r="I453" s="73" t="s">
        <v>146</v>
      </c>
      <c r="J453" s="9">
        <v>344.38677</v>
      </c>
      <c r="K453" s="9">
        <v>355.83351</v>
      </c>
      <c r="L453" s="9">
        <v>358.88381</v>
      </c>
      <c r="M453" s="6"/>
      <c r="N453" s="6"/>
    </row>
    <row r="454" spans="1:14" ht="24">
      <c r="A454" s="6"/>
      <c r="B454" s="5">
        <v>17</v>
      </c>
      <c r="C454" s="80">
        <v>21829</v>
      </c>
      <c r="D454" s="9">
        <v>338.715</v>
      </c>
      <c r="E454" s="9">
        <v>35.333</v>
      </c>
      <c r="F454" s="9">
        <f t="shared" si="33"/>
        <v>3.0527712</v>
      </c>
      <c r="G454" s="9">
        <f t="shared" si="31"/>
        <v>145.51078</v>
      </c>
      <c r="H454" s="9">
        <f t="shared" si="32"/>
        <v>444.21111847353603</v>
      </c>
      <c r="I454" s="73" t="s">
        <v>114</v>
      </c>
      <c r="J454" s="9">
        <v>151.64098</v>
      </c>
      <c r="K454" s="9">
        <v>143.17984</v>
      </c>
      <c r="L454" s="9">
        <v>141.71152</v>
      </c>
      <c r="M454" s="6"/>
      <c r="N454" s="6"/>
    </row>
    <row r="455" spans="1:14" ht="24">
      <c r="A455" s="6"/>
      <c r="B455" s="5">
        <v>18</v>
      </c>
      <c r="C455" s="80">
        <v>21840</v>
      </c>
      <c r="D455" s="9">
        <v>338.33</v>
      </c>
      <c r="E455" s="9">
        <v>14.082</v>
      </c>
      <c r="F455" s="9">
        <f t="shared" si="33"/>
        <v>1.2166848000000001</v>
      </c>
      <c r="G455" s="9">
        <f t="shared" si="31"/>
        <v>62.195343333333334</v>
      </c>
      <c r="H455" s="9">
        <f t="shared" si="32"/>
        <v>75.67212886444801</v>
      </c>
      <c r="I455" s="73" t="s">
        <v>115</v>
      </c>
      <c r="J455" s="9">
        <v>65.89498</v>
      </c>
      <c r="K455" s="9">
        <v>54.4638</v>
      </c>
      <c r="L455" s="9">
        <v>66.22725</v>
      </c>
      <c r="M455" s="6"/>
      <c r="N455" s="6"/>
    </row>
    <row r="456" spans="1:14" ht="24">
      <c r="A456" s="6"/>
      <c r="B456" s="5">
        <v>19</v>
      </c>
      <c r="C456" s="80">
        <v>21849</v>
      </c>
      <c r="D456" s="9">
        <v>338.3</v>
      </c>
      <c r="E456" s="9">
        <v>13.848</v>
      </c>
      <c r="F456" s="9">
        <f t="shared" si="33"/>
        <v>1.1964672</v>
      </c>
      <c r="G456" s="9">
        <f t="shared" si="31"/>
        <v>165.41591333333332</v>
      </c>
      <c r="H456" s="9">
        <f t="shared" si="32"/>
        <v>197.914714661376</v>
      </c>
      <c r="I456" s="73" t="s">
        <v>147</v>
      </c>
      <c r="J456" s="9">
        <v>167.10432</v>
      </c>
      <c r="K456" s="9">
        <v>172.42514</v>
      </c>
      <c r="L456" s="9">
        <v>156.71828</v>
      </c>
      <c r="M456" s="6"/>
      <c r="N456" s="6"/>
    </row>
    <row r="457" spans="1:14" ht="24">
      <c r="A457" s="6"/>
      <c r="B457" s="5">
        <v>20</v>
      </c>
      <c r="C457" s="80">
        <v>21863</v>
      </c>
      <c r="D457" s="9">
        <v>338.13</v>
      </c>
      <c r="E457" s="9">
        <v>11.511</v>
      </c>
      <c r="F457" s="9">
        <f t="shared" si="33"/>
        <v>0.9945504</v>
      </c>
      <c r="G457" s="9">
        <f t="shared" si="31"/>
        <v>27.603656666666666</v>
      </c>
      <c r="H457" s="9">
        <f t="shared" si="32"/>
        <v>27.453227779295997</v>
      </c>
      <c r="I457" s="73" t="s">
        <v>128</v>
      </c>
      <c r="J457" s="9">
        <v>25.40298</v>
      </c>
      <c r="K457" s="9">
        <v>25.38738</v>
      </c>
      <c r="L457" s="9">
        <v>32.02061</v>
      </c>
      <c r="M457" s="6"/>
      <c r="N457" s="6"/>
    </row>
    <row r="458" spans="1:14" ht="24">
      <c r="A458" s="6"/>
      <c r="B458" s="5">
        <v>21</v>
      </c>
      <c r="C458" s="80">
        <v>21865</v>
      </c>
      <c r="D458" s="9">
        <v>340.4</v>
      </c>
      <c r="E458" s="9">
        <v>112.158</v>
      </c>
      <c r="F458" s="9">
        <f t="shared" si="33"/>
        <v>9.6904512</v>
      </c>
      <c r="G458" s="9">
        <f t="shared" si="31"/>
        <v>1803.7220100000002</v>
      </c>
      <c r="H458" s="9">
        <f t="shared" si="32"/>
        <v>17478.880116270913</v>
      </c>
      <c r="I458" s="73" t="s">
        <v>129</v>
      </c>
      <c r="J458" s="9">
        <v>1736.9682</v>
      </c>
      <c r="K458" s="9">
        <v>1825.09117</v>
      </c>
      <c r="L458" s="9">
        <v>1849.10666</v>
      </c>
      <c r="M458" s="6"/>
      <c r="N458" s="6"/>
    </row>
    <row r="459" spans="1:14" ht="24">
      <c r="A459" s="6"/>
      <c r="B459" s="5">
        <v>22</v>
      </c>
      <c r="C459" s="80">
        <v>21876</v>
      </c>
      <c r="D459" s="9">
        <v>338.2</v>
      </c>
      <c r="E459" s="9">
        <v>12.503</v>
      </c>
      <c r="F459" s="9">
        <f t="shared" si="33"/>
        <v>1.0802592</v>
      </c>
      <c r="G459" s="9">
        <f t="shared" si="31"/>
        <v>60.792966666666665</v>
      </c>
      <c r="H459" s="9">
        <f t="shared" si="32"/>
        <v>65.67216153695999</v>
      </c>
      <c r="I459" s="73" t="s">
        <v>130</v>
      </c>
      <c r="J459" s="9">
        <v>75.2149</v>
      </c>
      <c r="K459" s="9">
        <v>54.89919</v>
      </c>
      <c r="L459" s="9">
        <v>52.26481</v>
      </c>
      <c r="M459" s="6"/>
      <c r="N459" s="6"/>
    </row>
    <row r="460" spans="1:14" ht="24">
      <c r="A460" s="6"/>
      <c r="B460" s="5">
        <v>23</v>
      </c>
      <c r="C460" s="80">
        <v>21897</v>
      </c>
      <c r="D460" s="9">
        <v>337.96</v>
      </c>
      <c r="E460" s="9">
        <v>5.212</v>
      </c>
      <c r="F460" s="9">
        <f t="shared" si="33"/>
        <v>0.4503168</v>
      </c>
      <c r="G460" s="9">
        <f t="shared" si="31"/>
        <v>36.28487333333334</v>
      </c>
      <c r="H460" s="9">
        <f t="shared" si="32"/>
        <v>16.339688047872002</v>
      </c>
      <c r="I460" s="73" t="s">
        <v>131</v>
      </c>
      <c r="J460" s="9">
        <v>36.51254</v>
      </c>
      <c r="K460" s="9">
        <v>34.15822</v>
      </c>
      <c r="L460" s="9">
        <v>38.18386</v>
      </c>
      <c r="M460" s="6"/>
      <c r="N460" s="6"/>
    </row>
    <row r="461" spans="1:14" ht="24">
      <c r="A461" s="6"/>
      <c r="B461" s="5">
        <v>24</v>
      </c>
      <c r="C461" s="80">
        <v>21905</v>
      </c>
      <c r="D461" s="9">
        <v>337.95</v>
      </c>
      <c r="E461" s="9">
        <v>5.192</v>
      </c>
      <c r="F461" s="9">
        <f t="shared" si="33"/>
        <v>0.44858880000000007</v>
      </c>
      <c r="G461" s="9">
        <f t="shared" si="31"/>
        <v>23.959153333333333</v>
      </c>
      <c r="H461" s="9">
        <f t="shared" si="32"/>
        <v>10.747807842816002</v>
      </c>
      <c r="I461" s="73" t="s">
        <v>132</v>
      </c>
      <c r="J461" s="9">
        <v>37.3282</v>
      </c>
      <c r="K461" s="9">
        <v>10.96783</v>
      </c>
      <c r="L461" s="9">
        <v>23.58143</v>
      </c>
      <c r="M461" s="6"/>
      <c r="N461" s="6"/>
    </row>
    <row r="462" spans="1:14" ht="24">
      <c r="A462" s="6"/>
      <c r="B462" s="5">
        <v>25</v>
      </c>
      <c r="C462" s="80">
        <v>21919</v>
      </c>
      <c r="D462" s="9">
        <v>337.91</v>
      </c>
      <c r="E462" s="9">
        <v>4.835</v>
      </c>
      <c r="F462" s="9">
        <f t="shared" si="33"/>
        <v>0.417744</v>
      </c>
      <c r="G462" s="9">
        <f t="shared" si="31"/>
        <v>27.198903333333334</v>
      </c>
      <c r="H462" s="9">
        <f t="shared" si="32"/>
        <v>11.36217867408</v>
      </c>
      <c r="I462" s="73" t="s">
        <v>148</v>
      </c>
      <c r="J462" s="9">
        <v>37.84796</v>
      </c>
      <c r="K462" s="9">
        <v>29.07497</v>
      </c>
      <c r="L462" s="9">
        <v>14.67378</v>
      </c>
      <c r="M462" s="6"/>
      <c r="N462" s="6"/>
    </row>
    <row r="463" spans="1:14" ht="24">
      <c r="A463" s="6"/>
      <c r="B463" s="5">
        <v>26</v>
      </c>
      <c r="C463" s="80">
        <v>21931</v>
      </c>
      <c r="D463" s="9">
        <v>337.91</v>
      </c>
      <c r="E463" s="9">
        <v>4.821</v>
      </c>
      <c r="F463" s="9">
        <f t="shared" si="33"/>
        <v>0.41653439999999997</v>
      </c>
      <c r="G463" s="9">
        <f t="shared" si="31"/>
        <v>38.38548666666667</v>
      </c>
      <c r="H463" s="9">
        <f t="shared" si="32"/>
        <v>15.988875657408002</v>
      </c>
      <c r="I463" s="73" t="s">
        <v>149</v>
      </c>
      <c r="J463" s="9">
        <v>32.3499</v>
      </c>
      <c r="K463" s="9">
        <v>23.26557</v>
      </c>
      <c r="L463" s="9">
        <v>59.54099</v>
      </c>
      <c r="M463" s="6"/>
      <c r="N463" s="6"/>
    </row>
    <row r="464" spans="1:14" ht="24">
      <c r="A464" s="6"/>
      <c r="B464" s="5">
        <v>27</v>
      </c>
      <c r="C464" s="80">
        <v>21939</v>
      </c>
      <c r="D464" s="9">
        <v>337.79</v>
      </c>
      <c r="E464" s="9">
        <v>2.817</v>
      </c>
      <c r="F464" s="9">
        <f t="shared" si="33"/>
        <v>0.24338880000000002</v>
      </c>
      <c r="G464" s="9">
        <f t="shared" si="31"/>
        <v>22.85213333333333</v>
      </c>
      <c r="H464" s="9">
        <f t="shared" si="32"/>
        <v>5.56195330944</v>
      </c>
      <c r="I464" s="73" t="s">
        <v>150</v>
      </c>
      <c r="J464" s="9">
        <v>28.23432</v>
      </c>
      <c r="K464" s="9">
        <v>17.04158</v>
      </c>
      <c r="L464" s="9">
        <v>23.2805</v>
      </c>
      <c r="M464" s="6"/>
      <c r="N464" s="6"/>
    </row>
    <row r="465" spans="1:14" ht="24">
      <c r="A465" s="6"/>
      <c r="B465" s="5">
        <v>28</v>
      </c>
      <c r="C465" s="80">
        <v>21948</v>
      </c>
      <c r="D465" s="9">
        <v>338.36</v>
      </c>
      <c r="E465" s="9">
        <v>15.271</v>
      </c>
      <c r="F465" s="9">
        <f t="shared" si="33"/>
        <v>1.3194144</v>
      </c>
      <c r="G465" s="9">
        <f t="shared" si="31"/>
        <v>60.26600666666667</v>
      </c>
      <c r="H465" s="9">
        <f t="shared" si="32"/>
        <v>79.51583702649602</v>
      </c>
      <c r="I465" s="73" t="s">
        <v>151</v>
      </c>
      <c r="J465" s="9">
        <v>59.38972</v>
      </c>
      <c r="K465" s="9">
        <v>67.64175</v>
      </c>
      <c r="L465" s="9">
        <v>53.76655</v>
      </c>
      <c r="M465" s="6"/>
      <c r="N465" s="6"/>
    </row>
    <row r="466" spans="1:14" ht="24">
      <c r="A466" s="6"/>
      <c r="B466" s="5">
        <v>29</v>
      </c>
      <c r="C466" s="80">
        <v>21960</v>
      </c>
      <c r="D466" s="9">
        <v>337.71</v>
      </c>
      <c r="E466" s="9">
        <v>2.229</v>
      </c>
      <c r="F466" s="9">
        <f t="shared" si="33"/>
        <v>0.19258560000000002</v>
      </c>
      <c r="G466" s="9">
        <f t="shared" si="31"/>
        <v>36.149343333333334</v>
      </c>
      <c r="H466" s="9">
        <f t="shared" si="32"/>
        <v>6.961842975456001</v>
      </c>
      <c r="I466" s="73" t="s">
        <v>152</v>
      </c>
      <c r="J466" s="9">
        <v>36.05769</v>
      </c>
      <c r="K466" s="9">
        <v>36.51216</v>
      </c>
      <c r="L466" s="9">
        <v>35.87818</v>
      </c>
      <c r="M466" s="6"/>
      <c r="N466" s="6"/>
    </row>
    <row r="467" spans="1:14" ht="24">
      <c r="A467" s="6"/>
      <c r="B467" s="5">
        <v>30</v>
      </c>
      <c r="C467" s="80">
        <v>21967</v>
      </c>
      <c r="D467" s="9">
        <v>337.76</v>
      </c>
      <c r="E467" s="9">
        <v>2.609</v>
      </c>
      <c r="F467" s="9">
        <f t="shared" si="33"/>
        <v>0.22541760000000002</v>
      </c>
      <c r="G467" s="9">
        <f t="shared" si="31"/>
        <v>25.819600000000005</v>
      </c>
      <c r="H467" s="9">
        <f t="shared" si="32"/>
        <v>5.820192264960002</v>
      </c>
      <c r="I467" s="73" t="s">
        <v>153</v>
      </c>
      <c r="J467" s="9">
        <v>25.90754</v>
      </c>
      <c r="K467" s="9">
        <v>32.66738</v>
      </c>
      <c r="L467" s="9">
        <v>18.88388</v>
      </c>
      <c r="M467" s="6"/>
      <c r="N467" s="6"/>
    </row>
    <row r="468" spans="1:14" ht="24">
      <c r="A468" s="6"/>
      <c r="B468" s="5">
        <v>31</v>
      </c>
      <c r="C468" s="80">
        <v>21985</v>
      </c>
      <c r="D468" s="9">
        <v>338.35</v>
      </c>
      <c r="E468" s="9">
        <v>21.347</v>
      </c>
      <c r="F468" s="9">
        <f t="shared" si="33"/>
        <v>1.8443808000000002</v>
      </c>
      <c r="G468" s="9">
        <f t="shared" si="31"/>
        <v>19.475916666666667</v>
      </c>
      <c r="H468" s="9">
        <f t="shared" si="32"/>
        <v>35.921006762400005</v>
      </c>
      <c r="I468" s="73" t="s">
        <v>154</v>
      </c>
      <c r="J468" s="9">
        <v>18.36008</v>
      </c>
      <c r="K468" s="9">
        <v>29.79721</v>
      </c>
      <c r="L468" s="9">
        <v>10.27046</v>
      </c>
      <c r="M468" s="6"/>
      <c r="N468" s="6"/>
    </row>
    <row r="469" spans="1:14" ht="24">
      <c r="A469" s="6"/>
      <c r="B469" s="5">
        <v>32</v>
      </c>
      <c r="C469" s="80">
        <v>21992</v>
      </c>
      <c r="D469" s="9">
        <v>338.53</v>
      </c>
      <c r="E469" s="9">
        <v>25.546</v>
      </c>
      <c r="F469" s="9">
        <f t="shared" si="33"/>
        <v>2.2071744</v>
      </c>
      <c r="G469" s="9">
        <f t="shared" si="31"/>
        <v>8.447423333333333</v>
      </c>
      <c r="H469" s="9">
        <f t="shared" si="32"/>
        <v>18.644936527296</v>
      </c>
      <c r="I469" s="73" t="s">
        <v>155</v>
      </c>
      <c r="J469" s="9">
        <v>4.07973</v>
      </c>
      <c r="K469" s="9">
        <v>15.65733</v>
      </c>
      <c r="L469" s="9">
        <v>5.60521</v>
      </c>
      <c r="M469" s="6"/>
      <c r="N469" s="6"/>
    </row>
    <row r="470" spans="2:12" s="153" customFormat="1" ht="24.75" thickBot="1">
      <c r="B470" s="154">
        <v>33</v>
      </c>
      <c r="C470" s="155">
        <v>21999</v>
      </c>
      <c r="D470" s="156">
        <v>338.54</v>
      </c>
      <c r="E470" s="156">
        <v>26.003</v>
      </c>
      <c r="F470" s="156">
        <f t="shared" si="33"/>
        <v>2.2466592000000003</v>
      </c>
      <c r="G470" s="156">
        <f t="shared" si="31"/>
        <v>23.303743333333333</v>
      </c>
      <c r="H470" s="156">
        <f t="shared" si="32"/>
        <v>52.355569354272006</v>
      </c>
      <c r="I470" s="157" t="s">
        <v>156</v>
      </c>
      <c r="J470" s="156">
        <v>28.66553</v>
      </c>
      <c r="K470" s="156">
        <v>30.90845</v>
      </c>
      <c r="L470" s="156">
        <v>10.33725</v>
      </c>
    </row>
    <row r="471" spans="1:14" ht="24">
      <c r="A471" s="6"/>
      <c r="B471" s="5">
        <v>1</v>
      </c>
      <c r="C471" s="80">
        <v>22009</v>
      </c>
      <c r="D471" s="9">
        <v>338.3</v>
      </c>
      <c r="E471" s="9">
        <v>19.993</v>
      </c>
      <c r="F471" s="9">
        <f t="shared" si="33"/>
        <v>1.7273952</v>
      </c>
      <c r="G471" s="9">
        <f t="shared" si="31"/>
        <v>3.8830233333333335</v>
      </c>
      <c r="H471" s="9">
        <f t="shared" si="32"/>
        <v>6.7075158674879996</v>
      </c>
      <c r="I471" s="73" t="s">
        <v>133</v>
      </c>
      <c r="J471" s="9">
        <v>0</v>
      </c>
      <c r="K471" s="9">
        <v>0</v>
      </c>
      <c r="L471" s="9">
        <v>11.64907</v>
      </c>
      <c r="M471" s="6"/>
      <c r="N471" s="6"/>
    </row>
    <row r="472" spans="1:14" ht="24">
      <c r="A472" s="6"/>
      <c r="B472" s="5">
        <v>2</v>
      </c>
      <c r="C472" s="80">
        <v>22025</v>
      </c>
      <c r="D472" s="9">
        <v>337.85</v>
      </c>
      <c r="E472" s="9">
        <v>4.244</v>
      </c>
      <c r="F472" s="9">
        <f t="shared" si="33"/>
        <v>0.3666816</v>
      </c>
      <c r="G472" s="9">
        <f t="shared" si="31"/>
        <v>9.568866666666667</v>
      </c>
      <c r="H472" s="9">
        <f t="shared" si="32"/>
        <v>3.50872733952</v>
      </c>
      <c r="I472" s="73" t="s">
        <v>134</v>
      </c>
      <c r="J472" s="9">
        <v>5.61404</v>
      </c>
      <c r="K472" s="9">
        <v>8.77129</v>
      </c>
      <c r="L472" s="9">
        <v>14.32127</v>
      </c>
      <c r="M472" s="6"/>
      <c r="N472" s="6"/>
    </row>
    <row r="473" spans="1:14" ht="24">
      <c r="A473" s="6"/>
      <c r="B473" s="5">
        <v>3</v>
      </c>
      <c r="C473" s="80">
        <v>22038</v>
      </c>
      <c r="D473" s="9">
        <v>337.95</v>
      </c>
      <c r="E473" s="9">
        <v>5.202</v>
      </c>
      <c r="F473" s="9">
        <f t="shared" si="33"/>
        <v>0.44945280000000004</v>
      </c>
      <c r="G473" s="9">
        <f t="shared" si="31"/>
        <v>15.127180000000001</v>
      </c>
      <c r="H473" s="9">
        <f t="shared" si="32"/>
        <v>6.798953407104001</v>
      </c>
      <c r="I473" s="73" t="s">
        <v>135</v>
      </c>
      <c r="J473" s="9">
        <v>5.81291</v>
      </c>
      <c r="K473" s="9">
        <v>8.42161</v>
      </c>
      <c r="L473" s="9">
        <v>31.14702</v>
      </c>
      <c r="M473" s="6"/>
      <c r="N473" s="6"/>
    </row>
    <row r="474" spans="1:14" ht="24">
      <c r="A474" s="6"/>
      <c r="B474" s="5">
        <v>4</v>
      </c>
      <c r="C474" s="80">
        <v>22059</v>
      </c>
      <c r="D474" s="9">
        <v>337.77</v>
      </c>
      <c r="E474" s="9">
        <v>2.667</v>
      </c>
      <c r="F474" s="9">
        <f t="shared" si="33"/>
        <v>0.2304288</v>
      </c>
      <c r="G474" s="9">
        <f t="shared" si="31"/>
        <v>2.7598066666666665</v>
      </c>
      <c r="H474" s="9">
        <f t="shared" si="32"/>
        <v>0.6359389384319999</v>
      </c>
      <c r="I474" s="73" t="s">
        <v>136</v>
      </c>
      <c r="J474" s="9">
        <v>1.56627</v>
      </c>
      <c r="K474" s="9">
        <v>4.9641</v>
      </c>
      <c r="L474" s="9">
        <v>1.74905</v>
      </c>
      <c r="M474" s="6"/>
      <c r="N474" s="6"/>
    </row>
    <row r="475" spans="1:14" ht="24">
      <c r="A475" s="6"/>
      <c r="B475" s="5">
        <v>5</v>
      </c>
      <c r="C475" s="80">
        <v>22067</v>
      </c>
      <c r="D475" s="9">
        <v>338.01</v>
      </c>
      <c r="E475" s="9">
        <v>10.295</v>
      </c>
      <c r="F475" s="9">
        <f t="shared" si="33"/>
        <v>0.8894880000000001</v>
      </c>
      <c r="G475" s="9">
        <f t="shared" si="31"/>
        <v>72.20742333333334</v>
      </c>
      <c r="H475" s="9">
        <f t="shared" si="32"/>
        <v>64.22763656592001</v>
      </c>
      <c r="I475" s="73" t="s">
        <v>118</v>
      </c>
      <c r="J475" s="9">
        <v>73.76957</v>
      </c>
      <c r="K475" s="9">
        <v>78.38812</v>
      </c>
      <c r="L475" s="9">
        <v>64.46458</v>
      </c>
      <c r="M475" s="6"/>
      <c r="N475" s="6"/>
    </row>
    <row r="476" spans="1:12" ht="24">
      <c r="A476" s="6"/>
      <c r="B476" s="5">
        <v>6</v>
      </c>
      <c r="C476" s="80">
        <v>22072</v>
      </c>
      <c r="D476" s="9">
        <v>337.75</v>
      </c>
      <c r="E476" s="9">
        <v>2.498</v>
      </c>
      <c r="F476" s="9">
        <f t="shared" si="33"/>
        <v>0.21582720000000002</v>
      </c>
      <c r="G476" s="9">
        <f aca="true" t="shared" si="34" ref="G476:G483">+AVERAGE(J476:L476)</f>
        <v>10.192263333333335</v>
      </c>
      <c r="H476" s="9">
        <f aca="true" t="shared" si="35" ref="H476:H483">G476*F476</f>
        <v>2.1997676568960007</v>
      </c>
      <c r="I476" s="73" t="s">
        <v>119</v>
      </c>
      <c r="J476" s="9">
        <v>7.72101</v>
      </c>
      <c r="K476" s="6">
        <v>10.60124</v>
      </c>
      <c r="L476" s="6">
        <v>12.25454</v>
      </c>
    </row>
    <row r="477" spans="1:14" ht="24">
      <c r="A477" s="6"/>
      <c r="B477" s="5">
        <v>7</v>
      </c>
      <c r="C477" s="80">
        <v>22079</v>
      </c>
      <c r="D477" s="9">
        <v>337.91</v>
      </c>
      <c r="E477" s="9">
        <v>7.026</v>
      </c>
      <c r="F477" s="9">
        <f t="shared" si="33"/>
        <v>0.6070464</v>
      </c>
      <c r="G477" s="9">
        <f t="shared" si="34"/>
        <v>18.656533333333332</v>
      </c>
      <c r="H477" s="9">
        <f t="shared" si="35"/>
        <v>11.32538139648</v>
      </c>
      <c r="I477" s="73" t="s">
        <v>137</v>
      </c>
      <c r="J477" s="9">
        <v>17.88774</v>
      </c>
      <c r="K477" s="9">
        <v>3.5184</v>
      </c>
      <c r="L477" s="91">
        <v>34.56346</v>
      </c>
      <c r="M477" s="6"/>
      <c r="N477" s="6"/>
    </row>
    <row r="478" spans="1:14" ht="24">
      <c r="A478" s="6"/>
      <c r="B478" s="5">
        <v>8</v>
      </c>
      <c r="C478" s="80">
        <v>22088</v>
      </c>
      <c r="D478" s="9">
        <v>337.71</v>
      </c>
      <c r="E478" s="9">
        <v>2.287</v>
      </c>
      <c r="F478" s="9">
        <f t="shared" si="33"/>
        <v>0.19759680000000002</v>
      </c>
      <c r="G478" s="9">
        <f t="shared" si="34"/>
        <v>21.453406666666666</v>
      </c>
      <c r="H478" s="9">
        <f t="shared" si="35"/>
        <v>4.239124506432001</v>
      </c>
      <c r="I478" s="73" t="s">
        <v>138</v>
      </c>
      <c r="J478" s="9">
        <v>21.1633</v>
      </c>
      <c r="K478" s="9">
        <v>15.08968</v>
      </c>
      <c r="L478" s="9">
        <v>28.10724</v>
      </c>
      <c r="M478" s="6"/>
      <c r="N478" s="6"/>
    </row>
    <row r="479" spans="1:14" ht="24">
      <c r="A479" s="6"/>
      <c r="B479" s="5">
        <v>9</v>
      </c>
      <c r="C479" s="80">
        <v>22115</v>
      </c>
      <c r="D479" s="9">
        <v>339.13</v>
      </c>
      <c r="E479" s="9">
        <v>49.867</v>
      </c>
      <c r="F479" s="9">
        <f t="shared" si="33"/>
        <v>4.3085088</v>
      </c>
      <c r="G479" s="9">
        <f t="shared" si="34"/>
        <v>664.3165033333333</v>
      </c>
      <c r="H479" s="9">
        <f t="shared" si="35"/>
        <v>2862.213500596896</v>
      </c>
      <c r="I479" s="73" t="s">
        <v>139</v>
      </c>
      <c r="J479" s="9">
        <v>710.31442</v>
      </c>
      <c r="K479" s="9">
        <v>644.66868</v>
      </c>
      <c r="L479" s="9">
        <v>637.96641</v>
      </c>
      <c r="M479" s="6"/>
      <c r="N479" s="6"/>
    </row>
    <row r="480" spans="1:14" ht="24">
      <c r="A480" s="6"/>
      <c r="B480" s="5">
        <v>10</v>
      </c>
      <c r="C480" s="80">
        <v>22116</v>
      </c>
      <c r="D480" s="9">
        <v>339.46</v>
      </c>
      <c r="E480" s="9">
        <v>74.745</v>
      </c>
      <c r="F480" s="9">
        <f t="shared" si="33"/>
        <v>6.457968000000001</v>
      </c>
      <c r="G480" s="9">
        <f t="shared" si="34"/>
        <v>809.6668366666667</v>
      </c>
      <c r="H480" s="9">
        <f t="shared" si="35"/>
        <v>5228.802521854561</v>
      </c>
      <c r="I480" s="73" t="s">
        <v>140</v>
      </c>
      <c r="J480" s="9">
        <v>770.58824</v>
      </c>
      <c r="K480" s="9">
        <v>948.31133</v>
      </c>
      <c r="L480" s="9">
        <v>710.10094</v>
      </c>
      <c r="M480" s="6"/>
      <c r="N480" s="6"/>
    </row>
    <row r="481" spans="1:14" ht="24">
      <c r="A481" s="6"/>
      <c r="B481" s="5">
        <v>11</v>
      </c>
      <c r="C481" s="80">
        <v>22120</v>
      </c>
      <c r="D481" s="9">
        <v>340.03</v>
      </c>
      <c r="E481" s="9">
        <v>102.173</v>
      </c>
      <c r="F481" s="9">
        <f t="shared" si="33"/>
        <v>8.827747200000001</v>
      </c>
      <c r="G481" s="9">
        <f t="shared" si="34"/>
        <v>585.3261766666666</v>
      </c>
      <c r="H481" s="9">
        <f t="shared" si="35"/>
        <v>5167.111517155872</v>
      </c>
      <c r="I481" s="73" t="s">
        <v>141</v>
      </c>
      <c r="J481" s="9">
        <v>585.00725</v>
      </c>
      <c r="K481" s="9">
        <v>602.67275</v>
      </c>
      <c r="L481" s="9">
        <v>568.29853</v>
      </c>
      <c r="M481" s="6"/>
      <c r="N481" s="6"/>
    </row>
    <row r="482" spans="1:14" ht="24">
      <c r="A482" s="6"/>
      <c r="B482" s="5">
        <v>12</v>
      </c>
      <c r="C482" s="80">
        <v>22131</v>
      </c>
      <c r="D482" s="9">
        <v>338.18</v>
      </c>
      <c r="E482" s="9">
        <v>9.755</v>
      </c>
      <c r="F482" s="9">
        <f t="shared" si="33"/>
        <v>0.8428320000000001</v>
      </c>
      <c r="G482" s="9">
        <f t="shared" si="34"/>
        <v>62.206873333333334</v>
      </c>
      <c r="H482" s="9">
        <f t="shared" si="35"/>
        <v>52.42994346528001</v>
      </c>
      <c r="I482" s="73" t="s">
        <v>142</v>
      </c>
      <c r="J482" s="9">
        <v>63.26531</v>
      </c>
      <c r="K482" s="9">
        <v>64.12351</v>
      </c>
      <c r="L482" s="9">
        <v>59.2318</v>
      </c>
      <c r="M482" s="6"/>
      <c r="N482" s="6"/>
    </row>
    <row r="483" spans="1:14" ht="24">
      <c r="A483" s="6"/>
      <c r="B483" s="5">
        <v>13</v>
      </c>
      <c r="C483" s="80">
        <v>22144</v>
      </c>
      <c r="D483" s="9">
        <v>338.14</v>
      </c>
      <c r="E483" s="9">
        <v>9.073</v>
      </c>
      <c r="F483" s="9">
        <f t="shared" si="33"/>
        <v>0.7839072</v>
      </c>
      <c r="G483" s="9">
        <f t="shared" si="34"/>
        <v>83.14625</v>
      </c>
      <c r="H483" s="9">
        <f t="shared" si="35"/>
        <v>65.178944028</v>
      </c>
      <c r="I483" s="73" t="s">
        <v>143</v>
      </c>
      <c r="J483" s="9">
        <v>87.4982</v>
      </c>
      <c r="K483" s="9">
        <v>88.44935</v>
      </c>
      <c r="L483" s="9">
        <v>73.4912</v>
      </c>
      <c r="M483" s="6"/>
      <c r="N483" s="6"/>
    </row>
    <row r="484" spans="1:14" ht="24">
      <c r="A484" s="6"/>
      <c r="B484" s="5">
        <v>14</v>
      </c>
      <c r="C484" s="80">
        <v>22163</v>
      </c>
      <c r="D484" s="9">
        <v>338.37</v>
      </c>
      <c r="E484" s="9">
        <v>16.822</v>
      </c>
      <c r="F484" s="9">
        <f aca="true" t="shared" si="36" ref="F484:F550">E484*0.0864</f>
        <v>1.4534208</v>
      </c>
      <c r="G484" s="9">
        <f aca="true" t="shared" si="37" ref="G484:G585">+AVERAGE(J484:L484)</f>
        <v>202.3084</v>
      </c>
      <c r="H484" s="9">
        <f aca="true" t="shared" si="38" ref="H484:H550">G484*F484</f>
        <v>294.03923657472</v>
      </c>
      <c r="I484" s="73" t="s">
        <v>144</v>
      </c>
      <c r="J484" s="9">
        <v>193.0818</v>
      </c>
      <c r="K484" s="9">
        <v>185.43342</v>
      </c>
      <c r="L484" s="9">
        <v>228.40998</v>
      </c>
      <c r="N484" s="6"/>
    </row>
    <row r="485" spans="1:14" ht="24">
      <c r="A485" s="6"/>
      <c r="B485" s="5">
        <v>15</v>
      </c>
      <c r="C485" s="80">
        <v>22178</v>
      </c>
      <c r="D485" s="9">
        <v>338.98</v>
      </c>
      <c r="E485" s="9">
        <v>43.839</v>
      </c>
      <c r="F485" s="9">
        <f t="shared" si="36"/>
        <v>3.7876896</v>
      </c>
      <c r="G485" s="9">
        <f t="shared" si="37"/>
        <v>132.28693333333334</v>
      </c>
      <c r="H485" s="9">
        <f t="shared" si="38"/>
        <v>501.06184160256004</v>
      </c>
      <c r="I485" s="73" t="s">
        <v>145</v>
      </c>
      <c r="J485" s="9">
        <v>128.38664</v>
      </c>
      <c r="K485" s="9">
        <v>134.23035</v>
      </c>
      <c r="L485" s="9">
        <v>134.24381</v>
      </c>
      <c r="N485" s="6"/>
    </row>
    <row r="486" spans="1:14" ht="24">
      <c r="A486" s="6"/>
      <c r="B486" s="5">
        <v>16</v>
      </c>
      <c r="C486" s="80">
        <v>22185</v>
      </c>
      <c r="D486" s="9">
        <v>338.53</v>
      </c>
      <c r="E486" s="9">
        <v>22.99</v>
      </c>
      <c r="F486" s="9">
        <f t="shared" si="36"/>
        <v>1.9863359999999999</v>
      </c>
      <c r="G486" s="9">
        <f t="shared" si="37"/>
        <v>102.35373333333332</v>
      </c>
      <c r="H486" s="9">
        <f t="shared" si="38"/>
        <v>203.30890525439997</v>
      </c>
      <c r="I486" s="73" t="s">
        <v>146</v>
      </c>
      <c r="J486" s="9">
        <v>100.16507</v>
      </c>
      <c r="K486" s="9">
        <v>115.5085</v>
      </c>
      <c r="L486" s="9">
        <v>91.38763</v>
      </c>
      <c r="N486" s="6"/>
    </row>
    <row r="487" spans="1:14" ht="24">
      <c r="A487" s="6"/>
      <c r="B487" s="5">
        <v>17</v>
      </c>
      <c r="C487" s="80">
        <v>22193</v>
      </c>
      <c r="D487" s="9">
        <v>338.54</v>
      </c>
      <c r="E487" s="9">
        <v>23.167</v>
      </c>
      <c r="F487" s="9">
        <f t="shared" si="36"/>
        <v>2.0016288</v>
      </c>
      <c r="G487" s="9">
        <f t="shared" si="37"/>
        <v>547.1243433333333</v>
      </c>
      <c r="H487" s="9">
        <f t="shared" si="38"/>
        <v>1095.139842797088</v>
      </c>
      <c r="I487" s="73" t="s">
        <v>114</v>
      </c>
      <c r="J487" s="9">
        <v>539.32503</v>
      </c>
      <c r="K487" s="9">
        <v>551.78268</v>
      </c>
      <c r="L487" s="9">
        <v>550.26532</v>
      </c>
      <c r="N487" s="6"/>
    </row>
    <row r="488" spans="1:14" ht="24">
      <c r="A488" s="6"/>
      <c r="B488" s="5">
        <v>18</v>
      </c>
      <c r="C488" s="80">
        <v>22207</v>
      </c>
      <c r="D488" s="9">
        <v>339.27</v>
      </c>
      <c r="E488" s="9">
        <v>59.89</v>
      </c>
      <c r="F488" s="9">
        <f t="shared" si="36"/>
        <v>5.174496</v>
      </c>
      <c r="G488" s="9">
        <f t="shared" si="37"/>
        <v>139.93080999999998</v>
      </c>
      <c r="H488" s="9">
        <f t="shared" si="38"/>
        <v>724.0714166217599</v>
      </c>
      <c r="I488" s="73" t="s">
        <v>115</v>
      </c>
      <c r="J488" s="9">
        <v>142.44691</v>
      </c>
      <c r="K488" s="9">
        <v>125.72939</v>
      </c>
      <c r="L488" s="9">
        <v>151.61613</v>
      </c>
      <c r="N488" s="6"/>
    </row>
    <row r="489" spans="1:14" ht="24">
      <c r="A489" s="6"/>
      <c r="B489" s="5">
        <v>19</v>
      </c>
      <c r="C489" s="80">
        <v>22213</v>
      </c>
      <c r="D489" s="9">
        <v>338.93</v>
      </c>
      <c r="E489" s="9">
        <v>36.881</v>
      </c>
      <c r="F489" s="9">
        <f t="shared" si="36"/>
        <v>3.1865184</v>
      </c>
      <c r="G489" s="9">
        <f t="shared" si="37"/>
        <v>683.1178100000001</v>
      </c>
      <c r="H489" s="9">
        <f t="shared" si="38"/>
        <v>2176.7674709327043</v>
      </c>
      <c r="I489" s="73" t="s">
        <v>147</v>
      </c>
      <c r="J489" s="9">
        <v>602.38674</v>
      </c>
      <c r="K489" s="9">
        <v>729.43637</v>
      </c>
      <c r="L489" s="9">
        <v>717.53032</v>
      </c>
      <c r="N489" s="6"/>
    </row>
    <row r="490" spans="1:14" ht="24">
      <c r="A490" s="6"/>
      <c r="B490" s="5">
        <v>20</v>
      </c>
      <c r="C490" s="80">
        <v>22223</v>
      </c>
      <c r="D490" s="9">
        <v>338.78</v>
      </c>
      <c r="E490" s="9">
        <v>35.651</v>
      </c>
      <c r="F490" s="9">
        <f t="shared" si="36"/>
        <v>3.0802464000000005</v>
      </c>
      <c r="G490" s="9">
        <f t="shared" si="37"/>
        <v>52.62703666666666</v>
      </c>
      <c r="H490" s="9">
        <f t="shared" si="38"/>
        <v>162.10424023516802</v>
      </c>
      <c r="I490" s="73" t="s">
        <v>128</v>
      </c>
      <c r="J490" s="9">
        <v>48.98858</v>
      </c>
      <c r="K490" s="9">
        <v>42.26705</v>
      </c>
      <c r="L490" s="9">
        <v>66.62548</v>
      </c>
      <c r="N490" s="6"/>
    </row>
    <row r="491" spans="1:25" ht="24">
      <c r="A491" s="6"/>
      <c r="B491" s="5">
        <v>21</v>
      </c>
      <c r="C491" s="80">
        <v>22233</v>
      </c>
      <c r="D491" s="9">
        <v>338.49</v>
      </c>
      <c r="E491" s="9">
        <v>22.812</v>
      </c>
      <c r="F491" s="9">
        <f t="shared" si="36"/>
        <v>1.9709568000000002</v>
      </c>
      <c r="G491" s="9">
        <f t="shared" si="37"/>
        <v>46.22626333333333</v>
      </c>
      <c r="H491" s="9">
        <f t="shared" si="38"/>
        <v>91.109968055424</v>
      </c>
      <c r="I491" s="73" t="s">
        <v>129</v>
      </c>
      <c r="J491" s="9">
        <v>41.43096</v>
      </c>
      <c r="K491" s="9">
        <v>48.4749</v>
      </c>
      <c r="L491" s="9">
        <v>48.77293</v>
      </c>
      <c r="N491" s="6"/>
      <c r="O491" s="80"/>
      <c r="P491" s="80"/>
      <c r="Q491" s="9"/>
      <c r="R491" s="9"/>
      <c r="S491" s="9"/>
      <c r="T491" s="9"/>
      <c r="U491" s="9"/>
      <c r="V491" s="73"/>
      <c r="W491" s="9"/>
      <c r="X491" s="9"/>
      <c r="Y491" s="9"/>
    </row>
    <row r="492" spans="1:25" ht="24">
      <c r="A492" s="6"/>
      <c r="B492" s="5">
        <v>22</v>
      </c>
      <c r="C492" s="80">
        <v>22242</v>
      </c>
      <c r="D492" s="9">
        <v>338.33</v>
      </c>
      <c r="E492" s="9">
        <v>21.006</v>
      </c>
      <c r="F492" s="9">
        <f t="shared" si="36"/>
        <v>1.8149184</v>
      </c>
      <c r="G492" s="9">
        <f t="shared" si="37"/>
        <v>59.51478666666667</v>
      </c>
      <c r="H492" s="9">
        <f t="shared" si="38"/>
        <v>108.01448139340802</v>
      </c>
      <c r="I492" s="73" t="s">
        <v>130</v>
      </c>
      <c r="J492" s="9">
        <v>57.49414</v>
      </c>
      <c r="K492" s="9">
        <v>70.51564</v>
      </c>
      <c r="L492" s="9">
        <v>50.53458</v>
      </c>
      <c r="N492" s="6"/>
      <c r="O492" s="80"/>
      <c r="P492" s="80"/>
      <c r="Q492" s="9"/>
      <c r="R492" s="9"/>
      <c r="S492" s="9"/>
      <c r="T492" s="9"/>
      <c r="U492" s="9"/>
      <c r="V492" s="73"/>
      <c r="W492" s="9"/>
      <c r="X492" s="9"/>
      <c r="Y492" s="9"/>
    </row>
    <row r="493" spans="1:25" ht="24">
      <c r="A493" s="6"/>
      <c r="B493" s="5">
        <v>23</v>
      </c>
      <c r="C493" s="80">
        <v>22253</v>
      </c>
      <c r="D493" s="9">
        <v>338.2</v>
      </c>
      <c r="E493" s="9">
        <v>9.775</v>
      </c>
      <c r="F493" s="9">
        <f t="shared" si="36"/>
        <v>0.8445600000000001</v>
      </c>
      <c r="G493" s="9">
        <f t="shared" si="37"/>
        <v>20.056326666666667</v>
      </c>
      <c r="H493" s="9">
        <f t="shared" si="38"/>
        <v>16.938771249600002</v>
      </c>
      <c r="I493" s="73" t="s">
        <v>131</v>
      </c>
      <c r="J493" s="9">
        <v>17.55369</v>
      </c>
      <c r="K493" s="9">
        <v>30.17079</v>
      </c>
      <c r="L493" s="9">
        <v>12.4445</v>
      </c>
      <c r="N493" s="6"/>
      <c r="O493" s="80"/>
      <c r="P493" s="80"/>
      <c r="Q493" s="9"/>
      <c r="R493" s="9"/>
      <c r="S493" s="9"/>
      <c r="T493" s="9"/>
      <c r="U493" s="9"/>
      <c r="V493" s="73"/>
      <c r="W493" s="9"/>
      <c r="X493" s="9"/>
      <c r="Y493" s="9"/>
    </row>
    <row r="494" spans="1:25" ht="24">
      <c r="A494" s="6"/>
      <c r="B494" s="5">
        <v>24</v>
      </c>
      <c r="C494" s="80">
        <v>22264</v>
      </c>
      <c r="D494" s="9">
        <v>338.1</v>
      </c>
      <c r="E494" s="9">
        <v>9.073</v>
      </c>
      <c r="F494" s="9">
        <f t="shared" si="36"/>
        <v>0.7839072</v>
      </c>
      <c r="G494" s="9">
        <f t="shared" si="37"/>
        <v>26.499103333333334</v>
      </c>
      <c r="H494" s="9">
        <f t="shared" si="38"/>
        <v>20.772837896544</v>
      </c>
      <c r="I494" s="73" t="s">
        <v>132</v>
      </c>
      <c r="J494" s="9">
        <v>13.53709</v>
      </c>
      <c r="K494" s="9">
        <v>18.26019</v>
      </c>
      <c r="L494" s="9">
        <v>47.70003</v>
      </c>
      <c r="N494" s="6"/>
      <c r="O494" s="80"/>
      <c r="P494" s="80"/>
      <c r="Q494" s="9"/>
      <c r="R494" s="9"/>
      <c r="S494" s="9"/>
      <c r="T494" s="9"/>
      <c r="U494" s="9"/>
      <c r="V494" s="73"/>
      <c r="W494" s="9"/>
      <c r="X494" s="9"/>
      <c r="Y494" s="9"/>
    </row>
    <row r="495" spans="1:25" ht="24">
      <c r="A495" s="6"/>
      <c r="B495" s="5">
        <v>25</v>
      </c>
      <c r="C495" s="80">
        <v>22272</v>
      </c>
      <c r="D495" s="9">
        <v>338.04</v>
      </c>
      <c r="E495" s="9">
        <v>10.711</v>
      </c>
      <c r="F495" s="9">
        <f t="shared" si="36"/>
        <v>0.9254304000000001</v>
      </c>
      <c r="G495" s="9">
        <f t="shared" si="37"/>
        <v>44.32804333333333</v>
      </c>
      <c r="H495" s="9">
        <f t="shared" si="38"/>
        <v>41.022518873184005</v>
      </c>
      <c r="I495" s="73" t="s">
        <v>148</v>
      </c>
      <c r="J495" s="9">
        <v>63.92312</v>
      </c>
      <c r="K495" s="9">
        <v>45.63571</v>
      </c>
      <c r="L495" s="9">
        <v>23.4253</v>
      </c>
      <c r="N495" s="6"/>
      <c r="O495" s="80"/>
      <c r="P495" s="80"/>
      <c r="Q495" s="9"/>
      <c r="R495" s="9"/>
      <c r="S495" s="9"/>
      <c r="T495" s="9"/>
      <c r="U495" s="9"/>
      <c r="V495" s="73"/>
      <c r="W495" s="9"/>
      <c r="X495" s="9"/>
      <c r="Y495" s="9"/>
    </row>
    <row r="496" spans="1:25" ht="24">
      <c r="A496" s="6"/>
      <c r="B496" s="5">
        <v>26</v>
      </c>
      <c r="C496" s="80">
        <v>22285</v>
      </c>
      <c r="D496" s="9">
        <v>338.37</v>
      </c>
      <c r="E496" s="9">
        <v>6.928</v>
      </c>
      <c r="F496" s="9">
        <f t="shared" si="36"/>
        <v>0.5985792</v>
      </c>
      <c r="G496" s="9">
        <f t="shared" si="37"/>
        <v>45.93922</v>
      </c>
      <c r="H496" s="9">
        <f t="shared" si="38"/>
        <v>27.498261556223998</v>
      </c>
      <c r="I496" s="73" t="s">
        <v>149</v>
      </c>
      <c r="J496" s="9">
        <v>27.74948</v>
      </c>
      <c r="K496" s="9">
        <v>45.57206</v>
      </c>
      <c r="L496" s="9">
        <v>64.49612</v>
      </c>
      <c r="N496" s="6"/>
      <c r="O496" s="80"/>
      <c r="P496" s="80"/>
      <c r="Q496" s="9"/>
      <c r="R496" s="9"/>
      <c r="S496" s="9"/>
      <c r="T496" s="9"/>
      <c r="U496" s="9"/>
      <c r="V496" s="73"/>
      <c r="W496" s="9"/>
      <c r="X496" s="9"/>
      <c r="Y496" s="9"/>
    </row>
    <row r="497" spans="1:25" ht="24">
      <c r="A497" s="6"/>
      <c r="B497" s="5">
        <v>27</v>
      </c>
      <c r="C497" s="80">
        <v>21933</v>
      </c>
      <c r="D497" s="9">
        <v>337.98</v>
      </c>
      <c r="E497" s="9">
        <v>5.461</v>
      </c>
      <c r="F497" s="9">
        <f t="shared" si="36"/>
        <v>0.47183040000000004</v>
      </c>
      <c r="G497" s="9">
        <f t="shared" si="37"/>
        <v>41.602713333333334</v>
      </c>
      <c r="H497" s="9">
        <f t="shared" si="38"/>
        <v>19.629424873152</v>
      </c>
      <c r="I497" s="73" t="s">
        <v>150</v>
      </c>
      <c r="J497" s="9">
        <v>65.80603</v>
      </c>
      <c r="K497" s="9">
        <v>22.29489</v>
      </c>
      <c r="L497" s="9">
        <v>36.70722</v>
      </c>
      <c r="N497" s="6"/>
      <c r="O497" s="80"/>
      <c r="P497" s="80"/>
      <c r="Q497" s="9"/>
      <c r="R497" s="9"/>
      <c r="S497" s="9"/>
      <c r="T497" s="9"/>
      <c r="U497" s="9"/>
      <c r="V497" s="73"/>
      <c r="W497" s="9"/>
      <c r="X497" s="9"/>
      <c r="Y497" s="9"/>
    </row>
    <row r="498" spans="1:25" ht="24">
      <c r="A498" s="6"/>
      <c r="B498" s="5">
        <v>28</v>
      </c>
      <c r="C498" s="80">
        <v>22306</v>
      </c>
      <c r="D498" s="9">
        <v>337.9</v>
      </c>
      <c r="E498" s="9">
        <v>4.635</v>
      </c>
      <c r="F498" s="9">
        <f t="shared" si="36"/>
        <v>0.400464</v>
      </c>
      <c r="G498" s="9">
        <f t="shared" si="37"/>
        <v>37.740813333333335</v>
      </c>
      <c r="H498" s="9">
        <f t="shared" si="38"/>
        <v>15.11383707072</v>
      </c>
      <c r="I498" s="73" t="s">
        <v>151</v>
      </c>
      <c r="J498" s="9">
        <v>36.43242</v>
      </c>
      <c r="K498" s="9">
        <v>44.17924</v>
      </c>
      <c r="L498" s="9">
        <v>32.61078</v>
      </c>
      <c r="N498" s="6"/>
      <c r="O498" s="80"/>
      <c r="P498" s="80"/>
      <c r="Q498" s="9"/>
      <c r="R498" s="9"/>
      <c r="S498" s="9"/>
      <c r="T498" s="9"/>
      <c r="U498" s="9"/>
      <c r="V498" s="73"/>
      <c r="W498" s="9"/>
      <c r="X498" s="9"/>
      <c r="Y498" s="9"/>
    </row>
    <row r="499" spans="1:25" ht="24">
      <c r="A499" s="6"/>
      <c r="B499" s="5">
        <v>29</v>
      </c>
      <c r="C499" s="80">
        <v>22314</v>
      </c>
      <c r="D499" s="9">
        <v>338.22</v>
      </c>
      <c r="E499" s="9">
        <v>13.04</v>
      </c>
      <c r="F499" s="9">
        <f t="shared" si="36"/>
        <v>1.1266559999999999</v>
      </c>
      <c r="G499" s="9">
        <f t="shared" si="37"/>
        <v>45.32138333333333</v>
      </c>
      <c r="H499" s="9">
        <f t="shared" si="38"/>
        <v>51.06160846079999</v>
      </c>
      <c r="I499" s="73" t="s">
        <v>152</v>
      </c>
      <c r="J499" s="9">
        <v>46.11784</v>
      </c>
      <c r="K499" s="9">
        <v>57.67683</v>
      </c>
      <c r="L499" s="9">
        <v>32.16948</v>
      </c>
      <c r="N499" s="6"/>
      <c r="O499" s="80"/>
      <c r="P499" s="80"/>
      <c r="Q499" s="9"/>
      <c r="R499" s="9"/>
      <c r="S499" s="9"/>
      <c r="T499" s="9"/>
      <c r="U499" s="9"/>
      <c r="V499" s="73"/>
      <c r="W499" s="9"/>
      <c r="X499" s="9"/>
      <c r="Y499" s="9"/>
    </row>
    <row r="500" spans="1:25" ht="24">
      <c r="A500" s="6"/>
      <c r="B500" s="5">
        <v>30</v>
      </c>
      <c r="C500" s="104">
        <v>22332</v>
      </c>
      <c r="D500" s="91">
        <v>337.85</v>
      </c>
      <c r="E500" s="91">
        <v>7.901</v>
      </c>
      <c r="F500" s="91">
        <f t="shared" si="36"/>
        <v>0.6826464</v>
      </c>
      <c r="G500" s="91">
        <f t="shared" si="37"/>
        <v>43.82978</v>
      </c>
      <c r="H500" s="91">
        <f t="shared" si="38"/>
        <v>29.920241529791998</v>
      </c>
      <c r="I500" s="73" t="s">
        <v>153</v>
      </c>
      <c r="J500" s="91">
        <v>35.04082</v>
      </c>
      <c r="K500" s="91">
        <v>62.14438</v>
      </c>
      <c r="L500" s="91">
        <v>34.30414</v>
      </c>
      <c r="N500" s="6"/>
      <c r="O500" s="80"/>
      <c r="P500" s="80"/>
      <c r="Q500" s="9"/>
      <c r="R500" s="9"/>
      <c r="S500" s="9"/>
      <c r="T500" s="9"/>
      <c r="U500" s="9"/>
      <c r="V500" s="73"/>
      <c r="W500" s="9"/>
      <c r="X500" s="9"/>
      <c r="Y500" s="9"/>
    </row>
    <row r="501" spans="1:25" ht="24">
      <c r="A501" s="6"/>
      <c r="B501" s="5">
        <v>31</v>
      </c>
      <c r="C501" s="104">
        <v>22339</v>
      </c>
      <c r="D501" s="91">
        <v>338.23</v>
      </c>
      <c r="E501" s="91">
        <v>12.879</v>
      </c>
      <c r="F501" s="91">
        <f t="shared" si="36"/>
        <v>1.1127456</v>
      </c>
      <c r="G501" s="91">
        <f t="shared" si="37"/>
        <v>39.174976666666666</v>
      </c>
      <c r="H501" s="91">
        <f t="shared" si="38"/>
        <v>43.591782915936</v>
      </c>
      <c r="I501" s="73" t="s">
        <v>154</v>
      </c>
      <c r="J501" s="91">
        <v>37.28239</v>
      </c>
      <c r="K501" s="91">
        <v>45.91514</v>
      </c>
      <c r="L501" s="91">
        <v>34.3274</v>
      </c>
      <c r="N501" s="6"/>
      <c r="O501" s="80"/>
      <c r="P501" s="80"/>
      <c r="Q501" s="9"/>
      <c r="R501" s="9"/>
      <c r="S501" s="9"/>
      <c r="T501" s="9"/>
      <c r="U501" s="9"/>
      <c r="V501" s="73"/>
      <c r="W501" s="9"/>
      <c r="X501" s="9"/>
      <c r="Y501" s="9"/>
    </row>
    <row r="502" spans="1:25" ht="24">
      <c r="A502" s="6"/>
      <c r="B502" s="5">
        <v>32</v>
      </c>
      <c r="C502" s="104">
        <v>22361</v>
      </c>
      <c r="D502" s="91">
        <v>338.34</v>
      </c>
      <c r="E502" s="91">
        <v>15.203</v>
      </c>
      <c r="F502" s="91">
        <f t="shared" si="36"/>
        <v>1.3135392000000001</v>
      </c>
      <c r="G502" s="91">
        <f t="shared" si="37"/>
        <v>59.366369999999996</v>
      </c>
      <c r="H502" s="91">
        <f t="shared" si="38"/>
        <v>77.980054156704</v>
      </c>
      <c r="I502" s="73" t="s">
        <v>155</v>
      </c>
      <c r="J502" s="91">
        <v>48.4689</v>
      </c>
      <c r="K502" s="91">
        <v>76.76289</v>
      </c>
      <c r="L502" s="91">
        <v>52.86732</v>
      </c>
      <c r="N502" s="6"/>
      <c r="O502" s="80"/>
      <c r="P502" s="80"/>
      <c r="Q502" s="9"/>
      <c r="R502" s="9"/>
      <c r="S502" s="9"/>
      <c r="T502" s="9"/>
      <c r="U502" s="9"/>
      <c r="V502" s="73"/>
      <c r="W502" s="9"/>
      <c r="X502" s="9"/>
      <c r="Y502" s="9"/>
    </row>
    <row r="503" spans="2:25" s="153" customFormat="1" ht="24.75" thickBot="1">
      <c r="B503" s="154">
        <v>33</v>
      </c>
      <c r="C503" s="155">
        <v>22368</v>
      </c>
      <c r="D503" s="156">
        <v>338.28</v>
      </c>
      <c r="E503" s="156">
        <v>14.142</v>
      </c>
      <c r="F503" s="156">
        <f t="shared" si="36"/>
        <v>1.2218688</v>
      </c>
      <c r="G503" s="156">
        <f t="shared" si="37"/>
        <v>53.99219333333334</v>
      </c>
      <c r="H503" s="156">
        <f t="shared" si="38"/>
        <v>65.971376477568</v>
      </c>
      <c r="I503" s="157" t="s">
        <v>156</v>
      </c>
      <c r="J503" s="156">
        <v>49.81098</v>
      </c>
      <c r="K503" s="156">
        <v>63.34094</v>
      </c>
      <c r="L503" s="156">
        <v>48.82466</v>
      </c>
      <c r="O503" s="155"/>
      <c r="P503" s="155"/>
      <c r="Q503" s="156"/>
      <c r="R503" s="156"/>
      <c r="S503" s="156"/>
      <c r="T503" s="156"/>
      <c r="U503" s="156"/>
      <c r="V503" s="157"/>
      <c r="W503" s="156"/>
      <c r="X503" s="156"/>
      <c r="Y503" s="156"/>
    </row>
    <row r="504" spans="1:25" ht="24">
      <c r="A504" s="6"/>
      <c r="B504" s="5">
        <v>1</v>
      </c>
      <c r="C504" s="80">
        <v>22380</v>
      </c>
      <c r="D504" s="9">
        <v>338.36</v>
      </c>
      <c r="E504" s="9">
        <v>16.569</v>
      </c>
      <c r="F504" s="9">
        <f t="shared" si="36"/>
        <v>1.4315616</v>
      </c>
      <c r="G504" s="9">
        <f t="shared" si="37"/>
        <v>34.66249666666666</v>
      </c>
      <c r="H504" s="9">
        <f t="shared" si="38"/>
        <v>49.62149918812799</v>
      </c>
      <c r="I504" s="73" t="s">
        <v>133</v>
      </c>
      <c r="J504" s="9">
        <v>27.28556</v>
      </c>
      <c r="K504" s="9">
        <v>35.50257</v>
      </c>
      <c r="L504" s="9">
        <v>41.19936</v>
      </c>
      <c r="M504" s="6"/>
      <c r="N504" s="6"/>
      <c r="O504" s="80"/>
      <c r="P504" s="80"/>
      <c r="Q504" s="9"/>
      <c r="R504" s="9"/>
      <c r="S504" s="9"/>
      <c r="T504" s="9"/>
      <c r="U504" s="9"/>
      <c r="V504" s="73"/>
      <c r="W504" s="9"/>
      <c r="X504" s="9"/>
      <c r="Y504" s="9"/>
    </row>
    <row r="505" spans="1:25" ht="24">
      <c r="A505" s="6"/>
      <c r="B505" s="5">
        <v>2</v>
      </c>
      <c r="C505" s="80">
        <v>22394</v>
      </c>
      <c r="D505" s="9">
        <v>338.25</v>
      </c>
      <c r="E505" s="9">
        <v>15.317</v>
      </c>
      <c r="F505" s="9">
        <f t="shared" si="36"/>
        <v>1.3233888</v>
      </c>
      <c r="G505" s="9">
        <f t="shared" si="37"/>
        <v>26.52316</v>
      </c>
      <c r="H505" s="9">
        <f t="shared" si="38"/>
        <v>35.100452884608</v>
      </c>
      <c r="I505" s="73" t="s">
        <v>134</v>
      </c>
      <c r="J505" s="9">
        <v>22.65681</v>
      </c>
      <c r="K505" s="9">
        <v>33.77271</v>
      </c>
      <c r="L505" s="9">
        <v>23.13996</v>
      </c>
      <c r="M505" s="6"/>
      <c r="N505" s="6"/>
      <c r="O505" s="80"/>
      <c r="P505" s="80"/>
      <c r="Q505" s="9"/>
      <c r="R505" s="9"/>
      <c r="S505" s="9"/>
      <c r="T505" s="9"/>
      <c r="U505" s="9"/>
      <c r="V505" s="73"/>
      <c r="W505" s="9"/>
      <c r="X505" s="9"/>
      <c r="Y505" s="9"/>
    </row>
    <row r="506" spans="1:25" ht="24">
      <c r="A506" s="6"/>
      <c r="B506" s="5">
        <v>3</v>
      </c>
      <c r="C506" s="80">
        <v>22411</v>
      </c>
      <c r="D506" s="9">
        <v>337.75</v>
      </c>
      <c r="E506" s="9">
        <v>2.609</v>
      </c>
      <c r="F506" s="9">
        <f t="shared" si="36"/>
        <v>0.22541760000000002</v>
      </c>
      <c r="G506" s="9">
        <f t="shared" si="37"/>
        <v>48.41340666666667</v>
      </c>
      <c r="H506" s="9">
        <f t="shared" si="38"/>
        <v>10.913233938624002</v>
      </c>
      <c r="I506" s="73" t="s">
        <v>135</v>
      </c>
      <c r="J506" s="9">
        <v>39.12186</v>
      </c>
      <c r="K506" s="9">
        <v>45.59513</v>
      </c>
      <c r="L506" s="9">
        <v>60.52323</v>
      </c>
      <c r="M506" s="6"/>
      <c r="N506" s="6"/>
      <c r="O506" s="80"/>
      <c r="P506" s="80"/>
      <c r="Q506" s="9"/>
      <c r="R506" s="9"/>
      <c r="S506" s="9"/>
      <c r="T506" s="9"/>
      <c r="U506" s="9"/>
      <c r="V506" s="73"/>
      <c r="W506" s="9"/>
      <c r="X506" s="9"/>
      <c r="Y506" s="9"/>
    </row>
    <row r="507" spans="2:25" ht="24">
      <c r="B507" s="5">
        <v>4</v>
      </c>
      <c r="C507" s="104">
        <v>22422</v>
      </c>
      <c r="D507" s="91">
        <v>338.26</v>
      </c>
      <c r="E507" s="91">
        <v>14.142</v>
      </c>
      <c r="F507" s="91">
        <f t="shared" si="36"/>
        <v>1.2218688</v>
      </c>
      <c r="G507" s="91">
        <f t="shared" si="37"/>
        <v>45.12562666666667</v>
      </c>
      <c r="H507" s="91">
        <f t="shared" si="38"/>
        <v>55.137595304448</v>
      </c>
      <c r="I507" s="73" t="s">
        <v>136</v>
      </c>
      <c r="J507" s="91">
        <v>44.48792</v>
      </c>
      <c r="K507" s="91">
        <v>45.25034</v>
      </c>
      <c r="L507" s="91">
        <v>45.63862</v>
      </c>
      <c r="O507" s="104"/>
      <c r="P507" s="104"/>
      <c r="Q507" s="91"/>
      <c r="R507" s="91"/>
      <c r="S507" s="91"/>
      <c r="U507" s="91"/>
      <c r="V507" s="4"/>
      <c r="W507" s="91"/>
      <c r="X507" s="91"/>
      <c r="Y507" s="91"/>
    </row>
    <row r="508" spans="2:25" ht="24">
      <c r="B508" s="5">
        <v>5</v>
      </c>
      <c r="C508" s="104">
        <v>22444</v>
      </c>
      <c r="D508" s="91">
        <v>338.63</v>
      </c>
      <c r="E508" s="91">
        <v>26.498</v>
      </c>
      <c r="F508" s="91">
        <f t="shared" si="36"/>
        <v>2.2894272</v>
      </c>
      <c r="G508" s="91">
        <f t="shared" si="37"/>
        <v>62.225750000000005</v>
      </c>
      <c r="H508" s="91">
        <f t="shared" si="38"/>
        <v>142.4613245904</v>
      </c>
      <c r="I508" s="73" t="s">
        <v>118</v>
      </c>
      <c r="J508" s="91">
        <v>71.48336</v>
      </c>
      <c r="K508" s="91">
        <v>51.70748</v>
      </c>
      <c r="L508" s="91">
        <v>63.48641</v>
      </c>
      <c r="O508" s="104"/>
      <c r="P508" s="104"/>
      <c r="Q508" s="91"/>
      <c r="R508" s="91"/>
      <c r="S508" s="91"/>
      <c r="U508" s="91"/>
      <c r="V508" s="4"/>
      <c r="W508" s="91"/>
      <c r="X508" s="91"/>
      <c r="Y508" s="91"/>
    </row>
    <row r="509" spans="2:25" ht="24">
      <c r="B509" s="5">
        <v>6</v>
      </c>
      <c r="C509" s="104">
        <v>22451</v>
      </c>
      <c r="D509" s="91">
        <v>338.31</v>
      </c>
      <c r="E509" s="91">
        <v>14.142</v>
      </c>
      <c r="F509" s="91">
        <f t="shared" si="36"/>
        <v>1.2218688</v>
      </c>
      <c r="G509" s="91">
        <f t="shared" si="37"/>
        <v>55.918000000000006</v>
      </c>
      <c r="H509" s="91">
        <f t="shared" si="38"/>
        <v>68.32445955840001</v>
      </c>
      <c r="I509" s="73" t="s">
        <v>119</v>
      </c>
      <c r="J509" s="91">
        <v>38.94222</v>
      </c>
      <c r="K509" s="91">
        <v>56.66317</v>
      </c>
      <c r="L509" s="91">
        <v>72.14861</v>
      </c>
      <c r="O509" s="104"/>
      <c r="P509" s="104"/>
      <c r="Q509" s="91"/>
      <c r="R509" s="91"/>
      <c r="S509" s="91"/>
      <c r="U509" s="91"/>
      <c r="V509" s="4"/>
      <c r="W509" s="91"/>
      <c r="X509" s="91"/>
      <c r="Y509" s="91"/>
    </row>
    <row r="510" spans="2:25" ht="24">
      <c r="B510" s="5">
        <v>7</v>
      </c>
      <c r="C510" s="104">
        <v>22468</v>
      </c>
      <c r="D510" s="91">
        <v>337.98</v>
      </c>
      <c r="E510" s="91">
        <v>5.386</v>
      </c>
      <c r="F510" s="91">
        <f t="shared" si="36"/>
        <v>0.46535040000000005</v>
      </c>
      <c r="G510" s="91">
        <f t="shared" si="37"/>
        <v>12.101963333333332</v>
      </c>
      <c r="H510" s="91">
        <f t="shared" si="38"/>
        <v>5.631653477952</v>
      </c>
      <c r="I510" s="73" t="s">
        <v>137</v>
      </c>
      <c r="J510" s="91">
        <v>11.44858</v>
      </c>
      <c r="K510" s="91">
        <v>11.08467</v>
      </c>
      <c r="L510" s="91">
        <v>13.77264</v>
      </c>
      <c r="O510" s="104"/>
      <c r="P510" s="104"/>
      <c r="Q510" s="91"/>
      <c r="R510" s="91"/>
      <c r="S510" s="91"/>
      <c r="U510" s="91"/>
      <c r="V510" s="4"/>
      <c r="W510" s="91"/>
      <c r="X510" s="91"/>
      <c r="Y510" s="91"/>
    </row>
    <row r="511" spans="2:12" ht="24">
      <c r="B511" s="5">
        <v>8</v>
      </c>
      <c r="C511" s="104">
        <v>22479</v>
      </c>
      <c r="D511" s="91">
        <v>337.99</v>
      </c>
      <c r="E511" s="91">
        <v>5.415</v>
      </c>
      <c r="F511" s="91">
        <f t="shared" si="36"/>
        <v>0.46785600000000005</v>
      </c>
      <c r="G511" s="91">
        <f t="shared" si="37"/>
        <v>8.918856666666665</v>
      </c>
      <c r="H511" s="91">
        <f t="shared" si="38"/>
        <v>4.1727406046399995</v>
      </c>
      <c r="I511" s="73" t="s">
        <v>138</v>
      </c>
      <c r="J511" s="91">
        <v>14.15804</v>
      </c>
      <c r="K511" s="91">
        <v>3.96634</v>
      </c>
      <c r="L511" s="91">
        <v>8.63219</v>
      </c>
    </row>
    <row r="512" spans="2:12" ht="24">
      <c r="B512" s="5">
        <v>9</v>
      </c>
      <c r="C512" s="104">
        <v>22487</v>
      </c>
      <c r="D512" s="91">
        <v>338.15</v>
      </c>
      <c r="E512" s="91">
        <v>19.07</v>
      </c>
      <c r="F512" s="91">
        <f t="shared" si="36"/>
        <v>1.647648</v>
      </c>
      <c r="G512" s="91">
        <f t="shared" si="37"/>
        <v>12.969306666666666</v>
      </c>
      <c r="H512" s="91">
        <f t="shared" si="38"/>
        <v>21.36885219072</v>
      </c>
      <c r="I512" s="73" t="s">
        <v>139</v>
      </c>
      <c r="J512" s="91">
        <v>3.4236</v>
      </c>
      <c r="K512" s="91">
        <v>10.11378</v>
      </c>
      <c r="L512" s="91">
        <v>25.37054</v>
      </c>
    </row>
    <row r="513" spans="2:12" ht="24">
      <c r="B513" s="5">
        <v>10</v>
      </c>
      <c r="C513" s="104">
        <v>22495</v>
      </c>
      <c r="D513" s="91">
        <v>339.08</v>
      </c>
      <c r="E513" s="91">
        <v>50.129</v>
      </c>
      <c r="F513" s="91">
        <f t="shared" si="36"/>
        <v>4.3311456</v>
      </c>
      <c r="G513" s="91">
        <f t="shared" si="37"/>
        <v>61.818953333333326</v>
      </c>
      <c r="H513" s="91">
        <f t="shared" si="38"/>
        <v>267.74688772627195</v>
      </c>
      <c r="I513" s="73" t="s">
        <v>140</v>
      </c>
      <c r="J513" s="91">
        <v>54.57217</v>
      </c>
      <c r="K513" s="91">
        <v>74.68727</v>
      </c>
      <c r="L513" s="91">
        <v>56.19742</v>
      </c>
    </row>
    <row r="514" spans="2:12" ht="24">
      <c r="B514" s="5">
        <v>11</v>
      </c>
      <c r="C514" s="104">
        <v>22501</v>
      </c>
      <c r="D514" s="91">
        <v>338.05</v>
      </c>
      <c r="E514" s="91">
        <v>6.311</v>
      </c>
      <c r="F514" s="91">
        <f t="shared" si="36"/>
        <v>0.5452704</v>
      </c>
      <c r="G514" s="91">
        <f t="shared" si="37"/>
        <v>51.57297</v>
      </c>
      <c r="H514" s="91">
        <f t="shared" si="38"/>
        <v>28.121213981088</v>
      </c>
      <c r="I514" s="73" t="s">
        <v>141</v>
      </c>
      <c r="J514" s="91">
        <v>70.27579</v>
      </c>
      <c r="K514" s="91">
        <v>45.1845</v>
      </c>
      <c r="L514" s="91">
        <v>39.25862</v>
      </c>
    </row>
    <row r="515" spans="2:12" ht="24">
      <c r="B515" s="5">
        <v>12</v>
      </c>
      <c r="C515" s="104">
        <v>22516</v>
      </c>
      <c r="D515" s="91">
        <v>338.44</v>
      </c>
      <c r="E515" s="91">
        <v>26.384</v>
      </c>
      <c r="F515" s="91">
        <f t="shared" si="36"/>
        <v>2.2795776</v>
      </c>
      <c r="G515" s="91">
        <f t="shared" si="37"/>
        <v>51.862143333333336</v>
      </c>
      <c r="H515" s="91">
        <f t="shared" si="38"/>
        <v>118.223780230656</v>
      </c>
      <c r="I515" s="73" t="s">
        <v>142</v>
      </c>
      <c r="J515" s="91">
        <v>42.61559</v>
      </c>
      <c r="K515" s="91">
        <v>59.6087</v>
      </c>
      <c r="L515" s="91">
        <v>53.36214</v>
      </c>
    </row>
    <row r="516" spans="2:12" ht="24">
      <c r="B516" s="5">
        <v>13</v>
      </c>
      <c r="C516" s="104">
        <v>22528</v>
      </c>
      <c r="D516" s="91">
        <v>338.26</v>
      </c>
      <c r="E516" s="91">
        <v>18.975</v>
      </c>
      <c r="F516" s="91">
        <f t="shared" si="36"/>
        <v>1.6394400000000002</v>
      </c>
      <c r="G516" s="91">
        <f t="shared" si="37"/>
        <v>83.89781666666667</v>
      </c>
      <c r="H516" s="91">
        <f t="shared" si="38"/>
        <v>137.54543655600003</v>
      </c>
      <c r="I516" s="73" t="s">
        <v>143</v>
      </c>
      <c r="J516" s="91">
        <v>72.87748</v>
      </c>
      <c r="K516" s="91">
        <v>81.98018</v>
      </c>
      <c r="L516" s="91">
        <v>96.83579</v>
      </c>
    </row>
    <row r="517" spans="2:12" ht="24">
      <c r="B517" s="5">
        <v>14</v>
      </c>
      <c r="C517" s="104">
        <v>22536</v>
      </c>
      <c r="D517" s="91">
        <v>338.45</v>
      </c>
      <c r="E517" s="91">
        <v>30.33</v>
      </c>
      <c r="F517" s="91">
        <f t="shared" si="36"/>
        <v>2.620512</v>
      </c>
      <c r="G517" s="91">
        <f t="shared" si="37"/>
        <v>82.18832666666667</v>
      </c>
      <c r="H517" s="91">
        <f t="shared" si="38"/>
        <v>215.37549628992002</v>
      </c>
      <c r="I517" s="73" t="s">
        <v>144</v>
      </c>
      <c r="J517" s="91">
        <v>89.18542</v>
      </c>
      <c r="K517" s="91">
        <v>75.56464</v>
      </c>
      <c r="L517" s="91">
        <v>81.81492</v>
      </c>
    </row>
    <row r="518" spans="2:12" ht="24">
      <c r="B518" s="5">
        <v>15</v>
      </c>
      <c r="C518" s="104">
        <v>22544</v>
      </c>
      <c r="D518" s="91">
        <v>338.63</v>
      </c>
      <c r="E518" s="91">
        <v>35.124</v>
      </c>
      <c r="F518" s="91">
        <f t="shared" si="36"/>
        <v>3.0347136000000003</v>
      </c>
      <c r="G518" s="91">
        <f t="shared" si="37"/>
        <v>137.67264333333333</v>
      </c>
      <c r="H518" s="91">
        <f t="shared" si="38"/>
        <v>417.79704307161603</v>
      </c>
      <c r="I518" s="73" t="s">
        <v>145</v>
      </c>
      <c r="J518" s="91">
        <v>131.91234</v>
      </c>
      <c r="K518" s="91">
        <v>138.63553</v>
      </c>
      <c r="L518" s="91">
        <v>142.47006</v>
      </c>
    </row>
    <row r="519" spans="2:12" ht="24">
      <c r="B519" s="5">
        <v>16</v>
      </c>
      <c r="C519" s="104">
        <v>22556</v>
      </c>
      <c r="D519" s="91">
        <v>340.22</v>
      </c>
      <c r="E519" s="91">
        <v>87.791</v>
      </c>
      <c r="F519" s="91">
        <f t="shared" si="36"/>
        <v>7.5851424000000005</v>
      </c>
      <c r="G519" s="91">
        <f t="shared" si="37"/>
        <v>118.65419333333334</v>
      </c>
      <c r="H519" s="91">
        <f t="shared" si="38"/>
        <v>900.0089527904641</v>
      </c>
      <c r="I519" s="73" t="s">
        <v>146</v>
      </c>
      <c r="J519" s="91">
        <v>119.53607</v>
      </c>
      <c r="K519" s="91">
        <v>128.60425</v>
      </c>
      <c r="L519" s="91">
        <v>107.82226</v>
      </c>
    </row>
    <row r="520" spans="2:12" ht="24">
      <c r="B520" s="5">
        <v>17</v>
      </c>
      <c r="C520" s="104">
        <v>22557</v>
      </c>
      <c r="D520" s="91">
        <v>341.31</v>
      </c>
      <c r="E520" s="91">
        <v>178.717</v>
      </c>
      <c r="F520" s="91">
        <f t="shared" si="36"/>
        <v>15.441148800000002</v>
      </c>
      <c r="G520" s="91">
        <f t="shared" si="37"/>
        <v>747.9763233333333</v>
      </c>
      <c r="H520" s="91">
        <f t="shared" si="38"/>
        <v>11549.613707466913</v>
      </c>
      <c r="I520" s="73" t="s">
        <v>114</v>
      </c>
      <c r="J520" s="91">
        <v>669.4366</v>
      </c>
      <c r="K520" s="91">
        <v>791.56722</v>
      </c>
      <c r="L520" s="91">
        <v>782.92515</v>
      </c>
    </row>
    <row r="521" spans="2:12" ht="24">
      <c r="B521" s="5">
        <v>18</v>
      </c>
      <c r="C521" s="104">
        <v>22573</v>
      </c>
      <c r="D521" s="91">
        <v>338.35</v>
      </c>
      <c r="E521" s="91">
        <v>28.052</v>
      </c>
      <c r="F521" s="91">
        <f t="shared" si="36"/>
        <v>2.4236928</v>
      </c>
      <c r="G521" s="91">
        <f t="shared" si="37"/>
        <v>160.59727</v>
      </c>
      <c r="H521" s="91">
        <f t="shared" si="38"/>
        <v>389.238446998656</v>
      </c>
      <c r="I521" s="73" t="s">
        <v>115</v>
      </c>
      <c r="J521" s="91">
        <v>273.17362</v>
      </c>
      <c r="K521" s="91">
        <v>108.65556</v>
      </c>
      <c r="L521" s="91">
        <v>99.96263</v>
      </c>
    </row>
    <row r="522" spans="2:12" ht="24">
      <c r="B522" s="5">
        <v>19</v>
      </c>
      <c r="C522" s="104">
        <v>22592</v>
      </c>
      <c r="D522" s="91">
        <v>338.33</v>
      </c>
      <c r="E522" s="91">
        <v>27.205</v>
      </c>
      <c r="F522" s="91">
        <f t="shared" si="36"/>
        <v>2.350512</v>
      </c>
      <c r="G522" s="91">
        <f t="shared" si="37"/>
        <v>45.67266</v>
      </c>
      <c r="H522" s="91">
        <f t="shared" si="38"/>
        <v>107.35413540192</v>
      </c>
      <c r="I522" s="73" t="s">
        <v>147</v>
      </c>
      <c r="J522" s="91">
        <v>49.00347</v>
      </c>
      <c r="K522" s="91">
        <v>47.68192</v>
      </c>
      <c r="L522" s="91">
        <v>40.33259</v>
      </c>
    </row>
    <row r="523" spans="2:12" ht="24">
      <c r="B523" s="5">
        <v>20</v>
      </c>
      <c r="C523" s="104">
        <v>22599</v>
      </c>
      <c r="D523" s="91">
        <v>338.34</v>
      </c>
      <c r="E523" s="91">
        <v>27.09</v>
      </c>
      <c r="F523" s="91">
        <f t="shared" si="36"/>
        <v>2.340576</v>
      </c>
      <c r="G523" s="91">
        <f t="shared" si="37"/>
        <v>35.12608666666667</v>
      </c>
      <c r="H523" s="91">
        <f t="shared" si="38"/>
        <v>82.21527542592001</v>
      </c>
      <c r="I523" s="73" t="s">
        <v>128</v>
      </c>
      <c r="J523" s="91">
        <v>31.29346</v>
      </c>
      <c r="K523" s="91">
        <v>29.41662</v>
      </c>
      <c r="L523" s="91">
        <v>44.66818</v>
      </c>
    </row>
    <row r="524" spans="2:12" ht="24">
      <c r="B524" s="5">
        <v>21</v>
      </c>
      <c r="C524" s="104">
        <v>22607</v>
      </c>
      <c r="D524" s="91">
        <v>338.13</v>
      </c>
      <c r="E524" s="91">
        <v>11.627</v>
      </c>
      <c r="F524" s="91">
        <f t="shared" si="36"/>
        <v>1.0045728</v>
      </c>
      <c r="G524" s="91">
        <f t="shared" si="37"/>
        <v>69.47105333333333</v>
      </c>
      <c r="H524" s="91">
        <f t="shared" si="38"/>
        <v>69.788730566016</v>
      </c>
      <c r="I524" s="73" t="s">
        <v>129</v>
      </c>
      <c r="J524" s="91">
        <v>79.62514</v>
      </c>
      <c r="K524" s="91">
        <v>49.63235</v>
      </c>
      <c r="L524" s="91">
        <v>79.15567</v>
      </c>
    </row>
    <row r="525" spans="2:12" ht="24">
      <c r="B525" s="5">
        <v>22</v>
      </c>
      <c r="C525" s="104">
        <v>22619</v>
      </c>
      <c r="D525" s="91">
        <v>338.1</v>
      </c>
      <c r="E525" s="91">
        <v>10.198</v>
      </c>
      <c r="F525" s="91">
        <f t="shared" si="36"/>
        <v>0.8811072000000001</v>
      </c>
      <c r="G525" s="91">
        <f t="shared" si="37"/>
        <v>98.24481333333334</v>
      </c>
      <c r="H525" s="91">
        <f t="shared" si="38"/>
        <v>86.56421239065601</v>
      </c>
      <c r="I525" s="73" t="s">
        <v>130</v>
      </c>
      <c r="J525" s="91">
        <v>94.50324</v>
      </c>
      <c r="K525" s="91">
        <v>116.15209</v>
      </c>
      <c r="L525" s="91">
        <v>84.07911</v>
      </c>
    </row>
    <row r="526" spans="2:12" ht="24">
      <c r="B526" s="5">
        <v>23</v>
      </c>
      <c r="C526" s="104">
        <v>22629</v>
      </c>
      <c r="D526" s="91">
        <v>337.91</v>
      </c>
      <c r="E526" s="91">
        <v>4.87</v>
      </c>
      <c r="F526" s="91">
        <f t="shared" si="36"/>
        <v>0.42076800000000003</v>
      </c>
      <c r="G526" s="91">
        <f t="shared" si="37"/>
        <v>86.72600666666666</v>
      </c>
      <c r="H526" s="91">
        <f t="shared" si="38"/>
        <v>36.49152837312</v>
      </c>
      <c r="I526" s="73" t="s">
        <v>131</v>
      </c>
      <c r="J526" s="91">
        <v>84.27221</v>
      </c>
      <c r="K526" s="91">
        <v>89.30557</v>
      </c>
      <c r="L526" s="91">
        <v>86.60024</v>
      </c>
    </row>
    <row r="527" spans="2:12" ht="24">
      <c r="B527" s="5">
        <v>24</v>
      </c>
      <c r="C527" s="104">
        <v>22649</v>
      </c>
      <c r="D527" s="91">
        <v>337.98</v>
      </c>
      <c r="E527" s="91">
        <v>10.053</v>
      </c>
      <c r="F527" s="91">
        <f t="shared" si="36"/>
        <v>0.8685792000000001</v>
      </c>
      <c r="G527" s="91">
        <f t="shared" si="37"/>
        <v>75.47445333333333</v>
      </c>
      <c r="H527" s="91">
        <f t="shared" si="38"/>
        <v>65.55554029670401</v>
      </c>
      <c r="I527" s="73" t="s">
        <v>132</v>
      </c>
      <c r="J527" s="91">
        <v>75.26228</v>
      </c>
      <c r="K527" s="91">
        <v>82.62837</v>
      </c>
      <c r="L527" s="91">
        <v>68.53271</v>
      </c>
    </row>
    <row r="528" spans="2:12" ht="24">
      <c r="B528" s="5">
        <v>25</v>
      </c>
      <c r="C528" s="104">
        <v>22660</v>
      </c>
      <c r="D528" s="91">
        <v>338.17</v>
      </c>
      <c r="E528" s="91">
        <v>17.399</v>
      </c>
      <c r="F528" s="91">
        <f t="shared" si="36"/>
        <v>1.5032736000000002</v>
      </c>
      <c r="G528" s="91">
        <f t="shared" si="37"/>
        <v>72.81628666666667</v>
      </c>
      <c r="H528" s="91">
        <f t="shared" si="38"/>
        <v>109.46280139603202</v>
      </c>
      <c r="I528" s="73" t="s">
        <v>148</v>
      </c>
      <c r="J528" s="91">
        <v>65.37489</v>
      </c>
      <c r="K528" s="91">
        <v>84.16548</v>
      </c>
      <c r="L528" s="91">
        <v>68.90849</v>
      </c>
    </row>
    <row r="529" spans="2:12" ht="24">
      <c r="B529" s="5">
        <v>26</v>
      </c>
      <c r="C529" s="104">
        <v>22682</v>
      </c>
      <c r="D529" s="91">
        <v>338.01</v>
      </c>
      <c r="E529" s="91">
        <v>13.974</v>
      </c>
      <c r="F529" s="91">
        <f t="shared" si="36"/>
        <v>1.2073536</v>
      </c>
      <c r="G529" s="91">
        <f t="shared" si="37"/>
        <v>7.347686666666668</v>
      </c>
      <c r="H529" s="91">
        <f t="shared" si="38"/>
        <v>8.871255948672001</v>
      </c>
      <c r="I529" s="73" t="s">
        <v>149</v>
      </c>
      <c r="J529" s="91">
        <v>10.7338</v>
      </c>
      <c r="K529" s="91">
        <v>8.80856</v>
      </c>
      <c r="L529" s="91">
        <v>2.5007</v>
      </c>
    </row>
    <row r="530" spans="2:12" ht="24">
      <c r="B530" s="5">
        <v>27</v>
      </c>
      <c r="C530" s="104">
        <v>22690</v>
      </c>
      <c r="D530" s="91">
        <v>338.07</v>
      </c>
      <c r="E530" s="91">
        <v>15.153</v>
      </c>
      <c r="F530" s="91">
        <f t="shared" si="36"/>
        <v>1.3092192</v>
      </c>
      <c r="G530" s="91">
        <f t="shared" si="37"/>
        <v>23.799223333333334</v>
      </c>
      <c r="H530" s="91">
        <f t="shared" si="38"/>
        <v>31.158400133088</v>
      </c>
      <c r="I530" s="73" t="s">
        <v>150</v>
      </c>
      <c r="J530" s="91">
        <v>26.97509</v>
      </c>
      <c r="K530" s="91">
        <v>27.20198</v>
      </c>
      <c r="L530" s="91">
        <v>17.2206</v>
      </c>
    </row>
    <row r="531" spans="2:12" ht="24">
      <c r="B531" s="5">
        <v>28</v>
      </c>
      <c r="C531" s="104">
        <v>22699</v>
      </c>
      <c r="D531" s="91">
        <v>338.01</v>
      </c>
      <c r="E531" s="91">
        <v>13.885</v>
      </c>
      <c r="F531" s="91">
        <f t="shared" si="36"/>
        <v>1.199664</v>
      </c>
      <c r="G531" s="91">
        <f t="shared" si="37"/>
        <v>34.257913333333335</v>
      </c>
      <c r="H531" s="91">
        <f t="shared" si="38"/>
        <v>41.09798534112</v>
      </c>
      <c r="I531" s="73" t="s">
        <v>151</v>
      </c>
      <c r="J531" s="91">
        <v>36.43135</v>
      </c>
      <c r="K531" s="91">
        <v>18.63753</v>
      </c>
      <c r="L531" s="91">
        <v>47.70486</v>
      </c>
    </row>
    <row r="532" spans="2:12" ht="24">
      <c r="B532" s="5">
        <v>29</v>
      </c>
      <c r="C532" s="104">
        <v>22710</v>
      </c>
      <c r="D532" s="91">
        <v>338.18</v>
      </c>
      <c r="E532" s="91">
        <v>15.74</v>
      </c>
      <c r="F532" s="91">
        <f t="shared" si="36"/>
        <v>1.359936</v>
      </c>
      <c r="G532" s="91">
        <f t="shared" si="37"/>
        <v>28.378239999999995</v>
      </c>
      <c r="H532" s="91">
        <f t="shared" si="38"/>
        <v>38.592590192639996</v>
      </c>
      <c r="I532" s="73" t="s">
        <v>152</v>
      </c>
      <c r="J532" s="91">
        <v>31.58518</v>
      </c>
      <c r="K532" s="91">
        <v>20.02002</v>
      </c>
      <c r="L532" s="91">
        <v>33.52952</v>
      </c>
    </row>
    <row r="533" spans="2:12" s="153" customFormat="1" ht="24.75" thickBot="1">
      <c r="B533" s="154">
        <v>30</v>
      </c>
      <c r="C533" s="155">
        <v>22727</v>
      </c>
      <c r="D533" s="156">
        <v>338.4</v>
      </c>
      <c r="E533" s="156">
        <v>18.347</v>
      </c>
      <c r="F533" s="156">
        <f t="shared" si="36"/>
        <v>1.5851808000000003</v>
      </c>
      <c r="G533" s="156">
        <f t="shared" si="37"/>
        <v>19.652063333333334</v>
      </c>
      <c r="H533" s="156">
        <f t="shared" si="38"/>
        <v>31.152073476384007</v>
      </c>
      <c r="I533" s="157" t="s">
        <v>153</v>
      </c>
      <c r="J533" s="156">
        <v>25.77644</v>
      </c>
      <c r="K533" s="156">
        <v>11.42944</v>
      </c>
      <c r="L533" s="156">
        <v>21.75031</v>
      </c>
    </row>
    <row r="534" spans="2:12" ht="24">
      <c r="B534" s="5">
        <v>1</v>
      </c>
      <c r="C534" s="104">
        <v>22741</v>
      </c>
      <c r="D534" s="91">
        <v>338.45</v>
      </c>
      <c r="E534" s="91">
        <v>18.496</v>
      </c>
      <c r="F534" s="91">
        <f t="shared" si="36"/>
        <v>1.5980543999999999</v>
      </c>
      <c r="G534" s="91">
        <f t="shared" si="37"/>
        <v>23.628213333333335</v>
      </c>
      <c r="H534" s="91">
        <f t="shared" si="38"/>
        <v>37.759170281472</v>
      </c>
      <c r="I534" s="73" t="s">
        <v>133</v>
      </c>
      <c r="J534" s="91">
        <v>31.28298</v>
      </c>
      <c r="K534" s="91">
        <v>25.19452</v>
      </c>
      <c r="L534" s="91">
        <v>14.40714</v>
      </c>
    </row>
    <row r="535" spans="2:12" ht="24">
      <c r="B535" s="5">
        <v>2</v>
      </c>
      <c r="C535" s="104">
        <v>22760</v>
      </c>
      <c r="D535" s="91">
        <v>338.3</v>
      </c>
      <c r="E535" s="91">
        <v>14.882</v>
      </c>
      <c r="F535" s="91">
        <f t="shared" si="36"/>
        <v>1.2858048</v>
      </c>
      <c r="G535" s="91">
        <f t="shared" si="37"/>
        <v>18.697713333333333</v>
      </c>
      <c r="H535" s="91">
        <f t="shared" si="38"/>
        <v>24.041609553024</v>
      </c>
      <c r="I535" s="73" t="s">
        <v>134</v>
      </c>
      <c r="J535" s="91">
        <v>22.71525</v>
      </c>
      <c r="K535" s="91">
        <v>17.96699</v>
      </c>
      <c r="L535" s="91">
        <v>15.4109</v>
      </c>
    </row>
    <row r="536" spans="2:12" ht="24">
      <c r="B536" s="5">
        <v>3</v>
      </c>
      <c r="C536" s="104">
        <v>22781</v>
      </c>
      <c r="D536" s="91">
        <v>337.92</v>
      </c>
      <c r="E536" s="91">
        <v>3.995</v>
      </c>
      <c r="F536" s="91">
        <f t="shared" si="36"/>
        <v>0.34516800000000003</v>
      </c>
      <c r="G536" s="91">
        <f t="shared" si="37"/>
        <v>22.787486666666666</v>
      </c>
      <c r="H536" s="91">
        <f t="shared" si="38"/>
        <v>7.865511197760001</v>
      </c>
      <c r="I536" s="73" t="s">
        <v>135</v>
      </c>
      <c r="J536" s="91">
        <v>18.57321</v>
      </c>
      <c r="K536" s="91">
        <v>38.53167</v>
      </c>
      <c r="L536" s="91">
        <v>11.25758</v>
      </c>
    </row>
    <row r="537" spans="2:12" ht="24">
      <c r="B537" s="5">
        <v>4</v>
      </c>
      <c r="C537" s="104">
        <v>22787</v>
      </c>
      <c r="D537" s="91">
        <v>338.16</v>
      </c>
      <c r="E537" s="91">
        <v>8.256</v>
      </c>
      <c r="F537" s="91">
        <f t="shared" si="36"/>
        <v>0.7133184</v>
      </c>
      <c r="G537" s="91">
        <f t="shared" si="37"/>
        <v>24.059659999999997</v>
      </c>
      <c r="H537" s="91">
        <f t="shared" si="38"/>
        <v>17.162198175744</v>
      </c>
      <c r="I537" s="73" t="s">
        <v>136</v>
      </c>
      <c r="J537" s="91">
        <v>15.95359</v>
      </c>
      <c r="K537" s="91">
        <v>26.85818</v>
      </c>
      <c r="L537" s="91">
        <v>29.36721</v>
      </c>
    </row>
    <row r="538" spans="2:12" ht="24">
      <c r="B538" s="5">
        <v>5</v>
      </c>
      <c r="C538" s="104">
        <v>22807</v>
      </c>
      <c r="D538" s="91">
        <v>338.02</v>
      </c>
      <c r="E538" s="91">
        <v>1.223</v>
      </c>
      <c r="F538" s="91">
        <f t="shared" si="36"/>
        <v>0.10566720000000002</v>
      </c>
      <c r="G538" s="91">
        <f t="shared" si="37"/>
        <v>26.85985666666667</v>
      </c>
      <c r="H538" s="91">
        <f t="shared" si="38"/>
        <v>2.838205846368001</v>
      </c>
      <c r="I538" s="73" t="s">
        <v>118</v>
      </c>
      <c r="J538" s="91">
        <v>27.09231</v>
      </c>
      <c r="K538" s="91">
        <v>26.38699</v>
      </c>
      <c r="L538" s="91">
        <v>27.10027</v>
      </c>
    </row>
    <row r="539" spans="2:12" ht="24">
      <c r="B539" s="5">
        <v>6</v>
      </c>
      <c r="C539" s="104">
        <v>22815</v>
      </c>
      <c r="D539" s="91">
        <v>337.97</v>
      </c>
      <c r="E539" s="91">
        <v>4.328</v>
      </c>
      <c r="F539" s="91">
        <f t="shared" si="36"/>
        <v>0.3739392</v>
      </c>
      <c r="G539" s="91">
        <f t="shared" si="37"/>
        <v>39.12108666666666</v>
      </c>
      <c r="H539" s="91">
        <f t="shared" si="38"/>
        <v>14.628907851264</v>
      </c>
      <c r="I539" s="73" t="s">
        <v>119</v>
      </c>
      <c r="J539" s="91">
        <v>33.22806</v>
      </c>
      <c r="K539" s="91">
        <v>42.24603</v>
      </c>
      <c r="L539" s="91">
        <v>41.88917</v>
      </c>
    </row>
    <row r="540" spans="2:12" ht="24">
      <c r="B540" s="5">
        <v>7</v>
      </c>
      <c r="C540" s="104">
        <v>22822</v>
      </c>
      <c r="D540" s="91">
        <v>338.28</v>
      </c>
      <c r="E540" s="91">
        <v>7.481</v>
      </c>
      <c r="F540" s="91">
        <f t="shared" si="36"/>
        <v>0.6463584</v>
      </c>
      <c r="G540" s="91">
        <f t="shared" si="37"/>
        <v>17.17499666666667</v>
      </c>
      <c r="H540" s="91">
        <f t="shared" si="38"/>
        <v>11.101203365472001</v>
      </c>
      <c r="I540" s="73" t="s">
        <v>137</v>
      </c>
      <c r="J540" s="91">
        <v>16.75297</v>
      </c>
      <c r="K540" s="91">
        <v>10.56938</v>
      </c>
      <c r="L540" s="91">
        <v>24.20264</v>
      </c>
    </row>
    <row r="541" spans="2:12" ht="24">
      <c r="B541" s="5">
        <v>8</v>
      </c>
      <c r="C541" s="104">
        <v>22836</v>
      </c>
      <c r="D541" s="91">
        <v>337.92</v>
      </c>
      <c r="E541" s="91">
        <v>2.435</v>
      </c>
      <c r="F541" s="91">
        <f t="shared" si="36"/>
        <v>0.21038400000000002</v>
      </c>
      <c r="G541" s="91">
        <f t="shared" si="37"/>
        <v>7.361699999999999</v>
      </c>
      <c r="H541" s="91">
        <f t="shared" si="38"/>
        <v>1.5487838928</v>
      </c>
      <c r="I541" s="73" t="s">
        <v>138</v>
      </c>
      <c r="J541" s="91">
        <v>9.42729</v>
      </c>
      <c r="K541" s="91">
        <v>12.65781</v>
      </c>
      <c r="L541" s="91">
        <v>0</v>
      </c>
    </row>
    <row r="542" spans="2:12" ht="24">
      <c r="B542" s="5">
        <v>9</v>
      </c>
      <c r="C542" s="104">
        <v>22846</v>
      </c>
      <c r="D542" s="91">
        <v>337.92</v>
      </c>
      <c r="E542" s="91">
        <v>2.247</v>
      </c>
      <c r="F542" s="91">
        <f t="shared" si="36"/>
        <v>0.1941408</v>
      </c>
      <c r="G542" s="91">
        <f t="shared" si="37"/>
        <v>11.161533333333333</v>
      </c>
      <c r="H542" s="91">
        <f t="shared" si="38"/>
        <v>2.16690901056</v>
      </c>
      <c r="I542" s="73" t="s">
        <v>139</v>
      </c>
      <c r="J542" s="91">
        <v>7.70985</v>
      </c>
      <c r="K542" s="91">
        <v>12.29275</v>
      </c>
      <c r="L542" s="91">
        <v>13.482</v>
      </c>
    </row>
    <row r="543" spans="2:12" ht="24">
      <c r="B543" s="5">
        <v>10</v>
      </c>
      <c r="C543" s="104">
        <v>22859</v>
      </c>
      <c r="D543" s="91">
        <v>338.12</v>
      </c>
      <c r="E543" s="91">
        <v>11.659</v>
      </c>
      <c r="F543" s="91">
        <f t="shared" si="36"/>
        <v>1.0073376</v>
      </c>
      <c r="G543" s="91">
        <f t="shared" si="37"/>
        <v>29.773213333333334</v>
      </c>
      <c r="H543" s="91">
        <f t="shared" si="38"/>
        <v>29.991677263488004</v>
      </c>
      <c r="I543" s="73" t="s">
        <v>140</v>
      </c>
      <c r="J543" s="91">
        <v>33.6118</v>
      </c>
      <c r="K543" s="91">
        <v>32.67488</v>
      </c>
      <c r="L543" s="91">
        <v>23.03296</v>
      </c>
    </row>
    <row r="544" spans="2:12" ht="24">
      <c r="B544" s="5">
        <v>11</v>
      </c>
      <c r="C544" s="104">
        <v>22864</v>
      </c>
      <c r="D544" s="91">
        <v>338.5</v>
      </c>
      <c r="E544" s="91">
        <v>26.822</v>
      </c>
      <c r="F544" s="91">
        <f t="shared" si="36"/>
        <v>2.3174208</v>
      </c>
      <c r="G544" s="91">
        <f t="shared" si="37"/>
        <v>103.26934999999999</v>
      </c>
      <c r="H544" s="91">
        <f t="shared" si="38"/>
        <v>239.31853969247996</v>
      </c>
      <c r="I544" s="73" t="s">
        <v>141</v>
      </c>
      <c r="J544" s="91">
        <v>106.81388</v>
      </c>
      <c r="K544" s="91">
        <v>106.13766</v>
      </c>
      <c r="L544" s="91">
        <v>96.85651</v>
      </c>
    </row>
    <row r="545" spans="2:12" ht="24">
      <c r="B545" s="5">
        <v>12</v>
      </c>
      <c r="C545" s="104">
        <v>22874</v>
      </c>
      <c r="D545" s="91">
        <v>338.19</v>
      </c>
      <c r="E545" s="91">
        <v>12.212</v>
      </c>
      <c r="F545" s="91">
        <f t="shared" si="36"/>
        <v>1.0551168</v>
      </c>
      <c r="G545" s="91">
        <f t="shared" si="37"/>
        <v>60.03755</v>
      </c>
      <c r="H545" s="91">
        <f t="shared" si="38"/>
        <v>63.34662763584</v>
      </c>
      <c r="I545" s="73" t="s">
        <v>142</v>
      </c>
      <c r="J545" s="91">
        <v>42.33754</v>
      </c>
      <c r="K545" s="91">
        <v>73.41614</v>
      </c>
      <c r="L545" s="91">
        <v>64.35897</v>
      </c>
    </row>
    <row r="546" spans="2:12" ht="24">
      <c r="B546" s="5">
        <v>13</v>
      </c>
      <c r="C546" s="104">
        <v>22881</v>
      </c>
      <c r="D546" s="91">
        <v>338.74</v>
      </c>
      <c r="E546" s="91">
        <v>32.336</v>
      </c>
      <c r="F546" s="91">
        <f t="shared" si="36"/>
        <v>2.7938304</v>
      </c>
      <c r="G546" s="91">
        <f t="shared" si="37"/>
        <v>227.0487466666667</v>
      </c>
      <c r="H546" s="91">
        <f t="shared" si="38"/>
        <v>634.335690719232</v>
      </c>
      <c r="I546" s="73" t="s">
        <v>143</v>
      </c>
      <c r="J546" s="91">
        <v>239.81572</v>
      </c>
      <c r="K546" s="91">
        <v>201.63015</v>
      </c>
      <c r="L546" s="91">
        <v>239.70037</v>
      </c>
    </row>
    <row r="547" spans="2:12" ht="24">
      <c r="B547" s="5">
        <v>14</v>
      </c>
      <c r="C547" s="104">
        <v>22890</v>
      </c>
      <c r="D547" s="91">
        <v>338.96</v>
      </c>
      <c r="E547" s="91">
        <v>44.04</v>
      </c>
      <c r="F547" s="91">
        <f t="shared" si="36"/>
        <v>3.805056</v>
      </c>
      <c r="G547" s="91">
        <f t="shared" si="37"/>
        <v>202.96824666666666</v>
      </c>
      <c r="H547" s="91">
        <f t="shared" si="38"/>
        <v>772.30554478848</v>
      </c>
      <c r="I547" s="73" t="s">
        <v>144</v>
      </c>
      <c r="J547" s="91">
        <v>178.96082</v>
      </c>
      <c r="K547" s="91">
        <v>265.46808</v>
      </c>
      <c r="L547" s="91">
        <v>164.47584</v>
      </c>
    </row>
    <row r="548" spans="2:12" ht="24">
      <c r="B548" s="5">
        <v>15</v>
      </c>
      <c r="C548" s="104">
        <v>33858</v>
      </c>
      <c r="D548" s="91">
        <v>338.1</v>
      </c>
      <c r="E548" s="91">
        <v>11.036</v>
      </c>
      <c r="F548" s="91">
        <f t="shared" si="36"/>
        <v>0.9535104</v>
      </c>
      <c r="G548" s="91">
        <f t="shared" si="37"/>
        <v>218.97736</v>
      </c>
      <c r="H548" s="91">
        <f t="shared" si="38"/>
        <v>208.797190124544</v>
      </c>
      <c r="I548" s="73" t="s">
        <v>145</v>
      </c>
      <c r="J548" s="91">
        <v>190.9229</v>
      </c>
      <c r="K548" s="91">
        <v>174.79431</v>
      </c>
      <c r="L548" s="91">
        <v>291.21487</v>
      </c>
    </row>
    <row r="549" spans="2:22" s="233" customFormat="1" ht="24">
      <c r="B549" s="235">
        <v>16</v>
      </c>
      <c r="C549" s="238">
        <v>22907</v>
      </c>
      <c r="D549" s="239"/>
      <c r="E549" s="239"/>
      <c r="F549" s="239"/>
      <c r="G549" s="239"/>
      <c r="H549" s="239"/>
      <c r="I549" s="240" t="s">
        <v>146</v>
      </c>
      <c r="J549" s="239"/>
      <c r="K549" s="239"/>
      <c r="L549" s="239"/>
      <c r="M549" s="238">
        <v>22907</v>
      </c>
      <c r="N549" s="239">
        <v>338.13</v>
      </c>
      <c r="O549" s="239">
        <v>12.016</v>
      </c>
      <c r="P549" s="239">
        <f>O549*0.0864</f>
        <v>1.0381824</v>
      </c>
      <c r="Q549" s="239">
        <f>+AVERAGE(T549:V549)</f>
        <v>1.4639566666666666</v>
      </c>
      <c r="R549" s="239">
        <f>Q549*P549</f>
        <v>1.519854045696</v>
      </c>
      <c r="S549" s="240" t="s">
        <v>146</v>
      </c>
      <c r="T549" s="239">
        <v>3.98421</v>
      </c>
      <c r="U549" s="239">
        <v>0.40766</v>
      </c>
      <c r="V549" s="239">
        <v>0</v>
      </c>
    </row>
    <row r="550" spans="2:12" ht="24">
      <c r="B550" s="5">
        <v>17</v>
      </c>
      <c r="C550" s="104">
        <v>22921</v>
      </c>
      <c r="D550" s="91">
        <v>338.04</v>
      </c>
      <c r="E550" s="91">
        <v>9.882</v>
      </c>
      <c r="F550" s="91">
        <f t="shared" si="36"/>
        <v>0.8538048</v>
      </c>
      <c r="G550" s="91">
        <f t="shared" si="37"/>
        <v>8.10158</v>
      </c>
      <c r="H550" s="91">
        <f t="shared" si="38"/>
        <v>6.9171678915840005</v>
      </c>
      <c r="I550" s="73" t="s">
        <v>114</v>
      </c>
      <c r="J550" s="91">
        <v>13.42282</v>
      </c>
      <c r="K550" s="91">
        <v>5.76666</v>
      </c>
      <c r="L550" s="91">
        <v>5.11526</v>
      </c>
    </row>
    <row r="551" spans="2:12" ht="24">
      <c r="B551" s="5">
        <v>18</v>
      </c>
      <c r="C551" s="104">
        <v>22929</v>
      </c>
      <c r="D551" s="91">
        <v>337.97</v>
      </c>
      <c r="E551" s="91">
        <v>7.962</v>
      </c>
      <c r="F551" s="91">
        <f aca="true" t="shared" si="39" ref="F551:F585">E551*0.0864</f>
        <v>0.6879168</v>
      </c>
      <c r="G551" s="91">
        <f t="shared" si="37"/>
        <v>11.86739</v>
      </c>
      <c r="H551" s="91">
        <f aca="true" t="shared" si="40" ref="H551:H585">G551*F551</f>
        <v>8.163776953152</v>
      </c>
      <c r="I551" s="73" t="s">
        <v>115</v>
      </c>
      <c r="J551" s="91">
        <v>11.30507</v>
      </c>
      <c r="K551" s="91">
        <v>9.09183</v>
      </c>
      <c r="L551" s="91">
        <v>15.20527</v>
      </c>
    </row>
    <row r="552" spans="2:12" ht="24">
      <c r="B552" s="5">
        <v>19</v>
      </c>
      <c r="C552" s="104">
        <v>22955</v>
      </c>
      <c r="D552" s="91">
        <v>338.04</v>
      </c>
      <c r="E552" s="91">
        <v>6.167</v>
      </c>
      <c r="F552" s="91">
        <f t="shared" si="39"/>
        <v>0.5328288</v>
      </c>
      <c r="G552" s="91">
        <f t="shared" si="37"/>
        <v>89.02179666666666</v>
      </c>
      <c r="H552" s="91">
        <f t="shared" si="40"/>
        <v>47.43337709174399</v>
      </c>
      <c r="I552" s="73" t="s">
        <v>147</v>
      </c>
      <c r="J552" s="91">
        <v>76.62835</v>
      </c>
      <c r="K552" s="91">
        <v>58.49337</v>
      </c>
      <c r="L552" s="91">
        <v>131.94367</v>
      </c>
    </row>
    <row r="553" spans="2:12" ht="24">
      <c r="B553" s="5">
        <v>20</v>
      </c>
      <c r="C553" s="104">
        <v>22970</v>
      </c>
      <c r="D553" s="91">
        <v>337.89</v>
      </c>
      <c r="E553" s="91">
        <v>5.812</v>
      </c>
      <c r="F553" s="91">
        <f t="shared" si="39"/>
        <v>0.5021568000000001</v>
      </c>
      <c r="G553" s="91">
        <f t="shared" si="37"/>
        <v>88.74629666666668</v>
      </c>
      <c r="H553" s="91">
        <f t="shared" si="40"/>
        <v>44.564556345984016</v>
      </c>
      <c r="I553" s="73" t="s">
        <v>128</v>
      </c>
      <c r="J553" s="91">
        <v>66.666</v>
      </c>
      <c r="K553" s="91">
        <v>90.05279</v>
      </c>
      <c r="L553" s="91">
        <v>109.5201</v>
      </c>
    </row>
    <row r="554" spans="2:12" ht="24">
      <c r="B554" s="5">
        <v>21</v>
      </c>
      <c r="C554" s="104">
        <v>22982</v>
      </c>
      <c r="D554" s="91">
        <v>338.04</v>
      </c>
      <c r="E554" s="91">
        <v>5.701</v>
      </c>
      <c r="F554" s="91">
        <f t="shared" si="39"/>
        <v>0.4925664</v>
      </c>
      <c r="G554" s="91">
        <f t="shared" si="37"/>
        <v>8.539593333333334</v>
      </c>
      <c r="H554" s="91">
        <f t="shared" si="40"/>
        <v>4.206316745664001</v>
      </c>
      <c r="I554" s="73" t="s">
        <v>129</v>
      </c>
      <c r="J554" s="91">
        <v>6.55431</v>
      </c>
      <c r="K554" s="91">
        <v>6.30259</v>
      </c>
      <c r="L554" s="91">
        <v>12.76188</v>
      </c>
    </row>
    <row r="555" spans="2:12" ht="24">
      <c r="B555" s="5">
        <v>22</v>
      </c>
      <c r="C555" s="104">
        <v>22996</v>
      </c>
      <c r="D555" s="91">
        <v>337.83</v>
      </c>
      <c r="E555" s="91">
        <v>4.714</v>
      </c>
      <c r="F555" s="91">
        <f t="shared" si="39"/>
        <v>0.4072896000000001</v>
      </c>
      <c r="G555" s="91">
        <f t="shared" si="37"/>
        <v>4.731466666666667</v>
      </c>
      <c r="H555" s="91">
        <f t="shared" si="40"/>
        <v>1.9270771660800006</v>
      </c>
      <c r="I555" s="73" t="s">
        <v>130</v>
      </c>
      <c r="J555" s="91">
        <v>4.33195</v>
      </c>
      <c r="K555" s="91">
        <v>8.33652</v>
      </c>
      <c r="L555" s="91">
        <v>1.52593</v>
      </c>
    </row>
    <row r="556" spans="2:12" ht="24">
      <c r="B556" s="5">
        <v>23</v>
      </c>
      <c r="C556" s="104">
        <v>23013</v>
      </c>
      <c r="D556" s="91">
        <v>338.06</v>
      </c>
      <c r="E556" s="91">
        <v>10.106</v>
      </c>
      <c r="F556" s="91">
        <f t="shared" si="39"/>
        <v>0.8731584</v>
      </c>
      <c r="G556" s="91">
        <f t="shared" si="37"/>
        <v>2.7829680000000003</v>
      </c>
      <c r="H556" s="91">
        <f t="shared" si="40"/>
        <v>2.4299718861312</v>
      </c>
      <c r="I556" s="73" t="s">
        <v>131</v>
      </c>
      <c r="J556" s="91">
        <v>4.507754</v>
      </c>
      <c r="K556" s="91">
        <v>1.52388</v>
      </c>
      <c r="L556" s="91">
        <v>2.31727</v>
      </c>
    </row>
    <row r="557" spans="2:15" ht="24">
      <c r="B557" s="5">
        <v>24</v>
      </c>
      <c r="C557" s="104">
        <v>23031</v>
      </c>
      <c r="D557" s="91">
        <v>338.1</v>
      </c>
      <c r="E557" s="91">
        <v>11.777</v>
      </c>
      <c r="F557" s="91">
        <f t="shared" si="39"/>
        <v>1.0175328</v>
      </c>
      <c r="I557" s="73" t="s">
        <v>132</v>
      </c>
      <c r="J557" s="91">
        <v>0</v>
      </c>
      <c r="K557" s="91">
        <v>0</v>
      </c>
      <c r="L557" s="91">
        <v>0</v>
      </c>
      <c r="N557" s="91">
        <f>+AVERAGE(J557:L557)</f>
        <v>0</v>
      </c>
      <c r="O557" s="91">
        <f>N557*F557</f>
        <v>0</v>
      </c>
    </row>
    <row r="558" spans="2:12" ht="24">
      <c r="B558" s="5">
        <v>25</v>
      </c>
      <c r="C558" s="104">
        <v>23045</v>
      </c>
      <c r="D558" s="91">
        <v>338.07</v>
      </c>
      <c r="E558" s="91">
        <v>13.003</v>
      </c>
      <c r="F558" s="91">
        <f t="shared" si="39"/>
        <v>1.1234592</v>
      </c>
      <c r="G558" s="91">
        <f t="shared" si="37"/>
        <v>14.217963333333335</v>
      </c>
      <c r="H558" s="91">
        <f t="shared" si="40"/>
        <v>15.973301712096003</v>
      </c>
      <c r="I558" s="73" t="s">
        <v>148</v>
      </c>
      <c r="J558" s="91">
        <v>12.21881</v>
      </c>
      <c r="K558" s="91">
        <v>2.92056</v>
      </c>
      <c r="L558" s="91">
        <v>27.51452</v>
      </c>
    </row>
    <row r="559" spans="2:12" ht="24">
      <c r="B559" s="5">
        <v>26</v>
      </c>
      <c r="C559" s="104">
        <v>23056</v>
      </c>
      <c r="D559" s="91">
        <v>338.1</v>
      </c>
      <c r="E559" s="91">
        <v>11.493</v>
      </c>
      <c r="F559" s="91">
        <f t="shared" si="39"/>
        <v>0.9929952000000001</v>
      </c>
      <c r="G559" s="91">
        <f t="shared" si="37"/>
        <v>16.06715</v>
      </c>
      <c r="H559" s="91">
        <f t="shared" si="40"/>
        <v>15.954602827680002</v>
      </c>
      <c r="I559" s="73" t="s">
        <v>149</v>
      </c>
      <c r="J559" s="91">
        <v>17.63181</v>
      </c>
      <c r="K559" s="91">
        <v>19.25047</v>
      </c>
      <c r="L559" s="91">
        <v>11.31917</v>
      </c>
    </row>
    <row r="560" spans="2:12" ht="24">
      <c r="B560" s="5">
        <v>27</v>
      </c>
      <c r="C560" s="104">
        <v>23083</v>
      </c>
      <c r="D560" s="91">
        <v>338.7</v>
      </c>
      <c r="E560" s="91">
        <v>0.619</v>
      </c>
      <c r="F560" s="91">
        <f t="shared" si="39"/>
        <v>0.053481600000000004</v>
      </c>
      <c r="G560" s="91">
        <f t="shared" si="37"/>
        <v>41.394560000000006</v>
      </c>
      <c r="H560" s="91">
        <f t="shared" si="40"/>
        <v>2.2138473000960004</v>
      </c>
      <c r="I560" s="73" t="s">
        <v>150</v>
      </c>
      <c r="J560" s="91">
        <v>39.78052</v>
      </c>
      <c r="K560" s="91">
        <v>41.57205</v>
      </c>
      <c r="L560" s="91">
        <v>42.83111</v>
      </c>
    </row>
    <row r="561" spans="2:12" s="221" customFormat="1" ht="24.75" thickBot="1">
      <c r="B561" s="217">
        <v>28</v>
      </c>
      <c r="C561" s="218">
        <v>23089</v>
      </c>
      <c r="D561" s="219">
        <v>338.1</v>
      </c>
      <c r="E561" s="219">
        <v>11.204</v>
      </c>
      <c r="F561" s="219">
        <f t="shared" si="39"/>
        <v>0.9680256000000002</v>
      </c>
      <c r="G561" s="219">
        <f t="shared" si="37"/>
        <v>34.027656666666665</v>
      </c>
      <c r="H561" s="219">
        <f t="shared" si="40"/>
        <v>32.939642761344004</v>
      </c>
      <c r="I561" s="220" t="s">
        <v>151</v>
      </c>
      <c r="J561" s="219">
        <v>33.33137</v>
      </c>
      <c r="K561" s="219">
        <v>37.02122</v>
      </c>
      <c r="L561" s="219">
        <v>31.73038</v>
      </c>
    </row>
    <row r="562" spans="2:12" ht="24.75" thickTop="1">
      <c r="B562" s="5">
        <v>1</v>
      </c>
      <c r="C562" s="104">
        <v>23103</v>
      </c>
      <c r="D562" s="91">
        <v>338.13</v>
      </c>
      <c r="E562" s="91">
        <v>12.024</v>
      </c>
      <c r="F562" s="91">
        <f t="shared" si="39"/>
        <v>1.0388736</v>
      </c>
      <c r="G562" s="91">
        <f t="shared" si="37"/>
        <v>25.82998333333333</v>
      </c>
      <c r="H562" s="91">
        <f t="shared" si="40"/>
        <v>26.83408777344</v>
      </c>
      <c r="I562" s="73" t="s">
        <v>133</v>
      </c>
      <c r="J562" s="91">
        <v>24.56814</v>
      </c>
      <c r="K562" s="91">
        <v>26.8089</v>
      </c>
      <c r="L562" s="91">
        <v>26.11291</v>
      </c>
    </row>
    <row r="563" spans="2:12" ht="24">
      <c r="B563" s="5">
        <v>2</v>
      </c>
      <c r="C563" s="104">
        <v>23136</v>
      </c>
      <c r="D563" s="91">
        <v>338.03</v>
      </c>
      <c r="E563" s="91">
        <v>7.705</v>
      </c>
      <c r="F563" s="91">
        <f t="shared" si="39"/>
        <v>0.6657120000000001</v>
      </c>
      <c r="G563" s="91">
        <f t="shared" si="37"/>
        <v>21.574603333333332</v>
      </c>
      <c r="H563" s="91">
        <f t="shared" si="40"/>
        <v>14.362472334240001</v>
      </c>
      <c r="I563" s="4" t="s">
        <v>134</v>
      </c>
      <c r="J563" s="91">
        <v>31.78297</v>
      </c>
      <c r="K563" s="91">
        <v>13.3121</v>
      </c>
      <c r="L563" s="91">
        <v>19.62874</v>
      </c>
    </row>
    <row r="564" spans="2:12" ht="24">
      <c r="B564" s="5">
        <v>3</v>
      </c>
      <c r="C564" s="104">
        <v>23149</v>
      </c>
      <c r="D564" s="91">
        <v>337.83</v>
      </c>
      <c r="E564" s="91">
        <v>2.797</v>
      </c>
      <c r="F564" s="91">
        <f t="shared" si="39"/>
        <v>0.24166080000000004</v>
      </c>
      <c r="G564" s="91">
        <f t="shared" si="37"/>
        <v>36.703316666666666</v>
      </c>
      <c r="H564" s="91">
        <f t="shared" si="40"/>
        <v>8.86975286832</v>
      </c>
      <c r="I564" s="4" t="s">
        <v>135</v>
      </c>
      <c r="J564" s="91">
        <v>24.17848</v>
      </c>
      <c r="K564" s="91">
        <v>29.42058</v>
      </c>
      <c r="L564" s="91">
        <v>56.51089</v>
      </c>
    </row>
    <row r="565" spans="2:9" ht="24">
      <c r="B565" s="5">
        <v>4</v>
      </c>
      <c r="C565" s="104">
        <v>23166</v>
      </c>
      <c r="D565" s="91">
        <v>337.72</v>
      </c>
      <c r="E565" s="91">
        <v>0.993</v>
      </c>
      <c r="F565" s="91">
        <f t="shared" si="39"/>
        <v>0.0857952</v>
      </c>
      <c r="I565" s="4" t="s">
        <v>136</v>
      </c>
    </row>
    <row r="566" spans="2:9" ht="24">
      <c r="B566" s="5">
        <v>5</v>
      </c>
      <c r="C566" s="104">
        <v>23178</v>
      </c>
      <c r="D566" s="91">
        <v>337.74</v>
      </c>
      <c r="E566" s="91">
        <v>1.091</v>
      </c>
      <c r="F566" s="91">
        <f t="shared" si="39"/>
        <v>0.0942624</v>
      </c>
      <c r="I566" s="4" t="s">
        <v>118</v>
      </c>
    </row>
    <row r="567" spans="2:22" ht="24">
      <c r="B567" s="4">
        <v>6</v>
      </c>
      <c r="C567" s="104">
        <v>23194</v>
      </c>
      <c r="D567" s="91">
        <v>337.78</v>
      </c>
      <c r="I567" s="4" t="s">
        <v>119</v>
      </c>
      <c r="J567" s="91">
        <v>126.17516</v>
      </c>
      <c r="K567" s="91">
        <v>143.51962</v>
      </c>
      <c r="L567" s="91">
        <v>152.78331</v>
      </c>
      <c r="M567" s="104">
        <v>23194</v>
      </c>
      <c r="N567" s="91">
        <v>337.78</v>
      </c>
      <c r="O567" s="91">
        <v>1.335</v>
      </c>
      <c r="P567" s="91">
        <f>O567*0.0864</f>
        <v>0.115344</v>
      </c>
      <c r="Q567" s="91">
        <f>+AVERAGE(T567:V567)</f>
        <v>140.82603000000003</v>
      </c>
      <c r="R567" s="91">
        <f>Q567*P567</f>
        <v>16.243437604320004</v>
      </c>
      <c r="S567" s="4" t="s">
        <v>119</v>
      </c>
      <c r="T567" s="91">
        <v>126.17516</v>
      </c>
      <c r="U567" s="91">
        <v>143.51962</v>
      </c>
      <c r="V567" s="91">
        <v>152.78331</v>
      </c>
    </row>
    <row r="568" spans="2:12" ht="24">
      <c r="B568" s="4">
        <v>7</v>
      </c>
      <c r="C568" s="104">
        <v>23227</v>
      </c>
      <c r="D568" s="91">
        <v>339.69</v>
      </c>
      <c r="E568" s="91">
        <v>62.159</v>
      </c>
      <c r="F568" s="91">
        <f t="shared" si="39"/>
        <v>5.3705376000000005</v>
      </c>
      <c r="G568" s="91">
        <f t="shared" si="37"/>
        <v>864.93252</v>
      </c>
      <c r="H568" s="91">
        <f t="shared" si="40"/>
        <v>4645.1526201227525</v>
      </c>
      <c r="I568" s="4" t="s">
        <v>137</v>
      </c>
      <c r="J568" s="91">
        <v>865.96943</v>
      </c>
      <c r="K568" s="91">
        <v>913.55692</v>
      </c>
      <c r="L568" s="91">
        <v>815.27121</v>
      </c>
    </row>
    <row r="569" spans="2:12" ht="24">
      <c r="B569" s="4">
        <v>8</v>
      </c>
      <c r="C569" s="104">
        <v>23237</v>
      </c>
      <c r="D569" s="91">
        <v>338.16</v>
      </c>
      <c r="E569" s="91">
        <v>10.608</v>
      </c>
      <c r="F569" s="91">
        <f t="shared" si="39"/>
        <v>0.9165312000000001</v>
      </c>
      <c r="G569" s="91">
        <f t="shared" si="37"/>
        <v>927.9541333333333</v>
      </c>
      <c r="H569" s="91">
        <f t="shared" si="40"/>
        <v>850.4989153689601</v>
      </c>
      <c r="I569" s="4" t="s">
        <v>138</v>
      </c>
      <c r="J569" s="91">
        <v>884.93575</v>
      </c>
      <c r="K569" s="91">
        <v>1012.89997</v>
      </c>
      <c r="L569" s="91">
        <v>886.02668</v>
      </c>
    </row>
    <row r="570" spans="2:12" ht="24">
      <c r="B570" s="4">
        <v>9</v>
      </c>
      <c r="C570" s="104">
        <v>23248</v>
      </c>
      <c r="D570" s="91">
        <v>338.53</v>
      </c>
      <c r="E570" s="91">
        <v>24.413</v>
      </c>
      <c r="F570" s="91">
        <f t="shared" si="39"/>
        <v>2.1092832</v>
      </c>
      <c r="G570" s="91">
        <f t="shared" si="37"/>
        <v>105.34216666666667</v>
      </c>
      <c r="H570" s="91">
        <f t="shared" si="40"/>
        <v>222.19646240160003</v>
      </c>
      <c r="I570" s="4" t="s">
        <v>139</v>
      </c>
      <c r="J570" s="91">
        <v>107.15602</v>
      </c>
      <c r="K570" s="91">
        <v>102.20229</v>
      </c>
      <c r="L570" s="91">
        <v>106.66819</v>
      </c>
    </row>
    <row r="571" spans="2:12" ht="24">
      <c r="B571" s="4">
        <v>10</v>
      </c>
      <c r="C571" s="104">
        <v>23256</v>
      </c>
      <c r="D571" s="91">
        <v>338.17</v>
      </c>
      <c r="E571" s="91">
        <v>10.42</v>
      </c>
      <c r="F571" s="91">
        <f t="shared" si="39"/>
        <v>0.9002880000000001</v>
      </c>
      <c r="G571" s="91">
        <f t="shared" si="37"/>
        <v>73.59963</v>
      </c>
      <c r="H571" s="91">
        <f t="shared" si="40"/>
        <v>66.26086369344002</v>
      </c>
      <c r="I571" s="4" t="s">
        <v>140</v>
      </c>
      <c r="J571" s="91">
        <v>77.66452</v>
      </c>
      <c r="K571" s="91">
        <v>72.92698</v>
      </c>
      <c r="L571" s="91">
        <v>70.20739</v>
      </c>
    </row>
    <row r="572" spans="2:12" ht="24">
      <c r="B572" s="4">
        <v>11</v>
      </c>
      <c r="C572" s="104">
        <v>23269</v>
      </c>
      <c r="D572" s="91">
        <v>338.08</v>
      </c>
      <c r="E572" s="91">
        <v>7.848</v>
      </c>
      <c r="F572" s="91">
        <f t="shared" si="39"/>
        <v>0.6780672</v>
      </c>
      <c r="G572" s="91">
        <f t="shared" si="37"/>
        <v>85.63949000000001</v>
      </c>
      <c r="H572" s="91">
        <f t="shared" si="40"/>
        <v>58.069329193728</v>
      </c>
      <c r="I572" s="4" t="s">
        <v>141</v>
      </c>
      <c r="J572" s="91">
        <v>86.14064</v>
      </c>
      <c r="K572" s="91">
        <v>91.95542</v>
      </c>
      <c r="L572" s="91">
        <v>78.82241</v>
      </c>
    </row>
    <row r="573" spans="2:12" ht="24">
      <c r="B573" s="4">
        <v>12</v>
      </c>
      <c r="C573" s="104">
        <v>23275</v>
      </c>
      <c r="D573" s="91">
        <v>338.28</v>
      </c>
      <c r="E573" s="91">
        <v>14.071</v>
      </c>
      <c r="F573" s="91">
        <f t="shared" si="39"/>
        <v>1.2157344</v>
      </c>
      <c r="G573" s="91">
        <f t="shared" si="37"/>
        <v>85.60667000000001</v>
      </c>
      <c r="H573" s="91">
        <f t="shared" si="40"/>
        <v>104.07497358844802</v>
      </c>
      <c r="I573" s="4" t="s">
        <v>142</v>
      </c>
      <c r="J573" s="91">
        <v>88.29748</v>
      </c>
      <c r="K573" s="91">
        <v>80.70618</v>
      </c>
      <c r="L573" s="91">
        <v>87.81635</v>
      </c>
    </row>
    <row r="574" spans="2:12" ht="24">
      <c r="B574" s="4">
        <v>13</v>
      </c>
      <c r="C574" s="104">
        <v>23298</v>
      </c>
      <c r="D574" s="91">
        <v>339.99</v>
      </c>
      <c r="E574" s="91">
        <v>5</v>
      </c>
      <c r="F574" s="91">
        <f t="shared" si="39"/>
        <v>0.43200000000000005</v>
      </c>
      <c r="G574" s="91">
        <f t="shared" si="37"/>
        <v>48.23141333333333</v>
      </c>
      <c r="H574" s="91">
        <f t="shared" si="40"/>
        <v>20.83597056</v>
      </c>
      <c r="I574" s="4" t="s">
        <v>143</v>
      </c>
      <c r="J574" s="91">
        <v>46.70045</v>
      </c>
      <c r="K574" s="91">
        <v>50.56653</v>
      </c>
      <c r="L574" s="91">
        <v>47.42726</v>
      </c>
    </row>
    <row r="575" spans="2:12" ht="24">
      <c r="B575" s="4">
        <v>14</v>
      </c>
      <c r="C575" s="104">
        <v>23306</v>
      </c>
      <c r="D575" s="91">
        <v>337.99</v>
      </c>
      <c r="E575" s="91">
        <v>5.21</v>
      </c>
      <c r="F575" s="91">
        <f t="shared" si="39"/>
        <v>0.45014400000000004</v>
      </c>
      <c r="G575" s="91">
        <f t="shared" si="37"/>
        <v>44.32080333333334</v>
      </c>
      <c r="H575" s="91">
        <f t="shared" si="40"/>
        <v>19.950743695680003</v>
      </c>
      <c r="I575" s="4" t="s">
        <v>144</v>
      </c>
      <c r="J575" s="91">
        <v>55.79281</v>
      </c>
      <c r="K575" s="91">
        <v>43.37051</v>
      </c>
      <c r="L575" s="91">
        <v>33.79909</v>
      </c>
    </row>
    <row r="576" spans="2:12" ht="24">
      <c r="B576" s="4">
        <v>15</v>
      </c>
      <c r="C576" s="104">
        <v>23318</v>
      </c>
      <c r="D576" s="91">
        <v>338.01</v>
      </c>
      <c r="E576" s="91">
        <v>13.116</v>
      </c>
      <c r="F576" s="91">
        <f t="shared" si="39"/>
        <v>1.1332224</v>
      </c>
      <c r="G576" s="91">
        <f t="shared" si="37"/>
        <v>56.51257666666667</v>
      </c>
      <c r="H576" s="91">
        <f t="shared" si="40"/>
        <v>64.041317760384</v>
      </c>
      <c r="I576" s="4" t="s">
        <v>145</v>
      </c>
      <c r="J576" s="91">
        <v>60.06746</v>
      </c>
      <c r="K576" s="91">
        <v>47.43178</v>
      </c>
      <c r="L576" s="91">
        <v>62.03849</v>
      </c>
    </row>
    <row r="577" spans="2:12" ht="24">
      <c r="B577" s="4">
        <v>16</v>
      </c>
      <c r="C577" s="104">
        <v>23325</v>
      </c>
      <c r="D577" s="91">
        <v>338.03</v>
      </c>
      <c r="E577" s="91">
        <v>13.748</v>
      </c>
      <c r="F577" s="91">
        <f t="shared" si="39"/>
        <v>1.1878272</v>
      </c>
      <c r="G577" s="91">
        <f t="shared" si="37"/>
        <v>57.57284666666667</v>
      </c>
      <c r="H577" s="91">
        <f t="shared" si="40"/>
        <v>68.386593252096</v>
      </c>
      <c r="I577" s="4" t="s">
        <v>146</v>
      </c>
      <c r="J577" s="91">
        <v>55.26165</v>
      </c>
      <c r="K577" s="91">
        <v>65.90268</v>
      </c>
      <c r="L577" s="91">
        <v>51.55421</v>
      </c>
    </row>
    <row r="578" spans="2:12" ht="24">
      <c r="B578" s="4">
        <v>17</v>
      </c>
      <c r="C578" s="104">
        <v>23333</v>
      </c>
      <c r="D578" s="91">
        <v>337.9</v>
      </c>
      <c r="E578" s="91">
        <v>10.729</v>
      </c>
      <c r="F578" s="91">
        <f t="shared" si="39"/>
        <v>0.9269856</v>
      </c>
      <c r="G578" s="91">
        <f t="shared" si="37"/>
        <v>71.41754333333334</v>
      </c>
      <c r="H578" s="91">
        <f t="shared" si="40"/>
        <v>66.203034257376</v>
      </c>
      <c r="I578" s="4" t="s">
        <v>114</v>
      </c>
      <c r="J578" s="91">
        <v>68.85037</v>
      </c>
      <c r="K578" s="91">
        <v>70.53875</v>
      </c>
      <c r="L578" s="91">
        <v>74.86351</v>
      </c>
    </row>
    <row r="579" spans="2:12" ht="24">
      <c r="B579" s="4">
        <v>18</v>
      </c>
      <c r="C579" s="104">
        <v>23346</v>
      </c>
      <c r="D579" s="91">
        <v>337.85</v>
      </c>
      <c r="E579" s="91">
        <v>6.03</v>
      </c>
      <c r="F579" s="91">
        <f t="shared" si="39"/>
        <v>0.520992</v>
      </c>
      <c r="G579" s="91">
        <f t="shared" si="37"/>
        <v>36.99303</v>
      </c>
      <c r="H579" s="91">
        <f t="shared" si="40"/>
        <v>19.27307268576</v>
      </c>
      <c r="I579" s="4" t="s">
        <v>115</v>
      </c>
      <c r="J579" s="91">
        <v>37.86224</v>
      </c>
      <c r="K579" s="91">
        <v>36.54585</v>
      </c>
      <c r="L579" s="91">
        <v>36.571</v>
      </c>
    </row>
    <row r="580" spans="2:12" ht="24">
      <c r="B580" s="4">
        <v>19</v>
      </c>
      <c r="C580" s="104">
        <v>23359</v>
      </c>
      <c r="D580" s="91">
        <v>337.8</v>
      </c>
      <c r="E580" s="91">
        <v>5.361</v>
      </c>
      <c r="F580" s="91">
        <f t="shared" si="39"/>
        <v>0.4631904</v>
      </c>
      <c r="G580" s="91">
        <f t="shared" si="37"/>
        <v>31.237256666666667</v>
      </c>
      <c r="H580" s="91">
        <f t="shared" si="40"/>
        <v>14.468797410336</v>
      </c>
      <c r="I580" s="4" t="s">
        <v>147</v>
      </c>
      <c r="J580" s="91">
        <v>31.11127</v>
      </c>
      <c r="K580" s="91">
        <v>27.68735</v>
      </c>
      <c r="L580" s="91">
        <v>34.91315</v>
      </c>
    </row>
    <row r="581" spans="2:12" ht="24">
      <c r="B581" s="4">
        <v>20</v>
      </c>
      <c r="C581" s="104">
        <v>23381</v>
      </c>
      <c r="D581" s="91">
        <v>337.85</v>
      </c>
      <c r="E581" s="91">
        <v>1.54</v>
      </c>
      <c r="F581" s="91">
        <f t="shared" si="39"/>
        <v>0.133056</v>
      </c>
      <c r="G581" s="91">
        <f t="shared" si="37"/>
        <v>24.79438</v>
      </c>
      <c r="H581" s="91">
        <f t="shared" si="40"/>
        <v>3.29904102528</v>
      </c>
      <c r="I581" s="4" t="s">
        <v>128</v>
      </c>
      <c r="J581" s="91">
        <v>22.15723</v>
      </c>
      <c r="K581" s="91">
        <v>28.18239</v>
      </c>
      <c r="L581" s="91">
        <v>24.04352</v>
      </c>
    </row>
    <row r="582" spans="2:12" ht="24">
      <c r="B582" s="4">
        <v>21</v>
      </c>
      <c r="C582" s="104">
        <v>23412</v>
      </c>
      <c r="D582" s="91">
        <v>338.45</v>
      </c>
      <c r="E582" s="91">
        <v>26.529</v>
      </c>
      <c r="F582" s="91">
        <f t="shared" si="39"/>
        <v>2.2921056</v>
      </c>
      <c r="G582" s="91">
        <f t="shared" si="37"/>
        <v>18.332506666666667</v>
      </c>
      <c r="H582" s="91">
        <f t="shared" si="40"/>
        <v>42.02004119270401</v>
      </c>
      <c r="I582" s="4" t="s">
        <v>129</v>
      </c>
      <c r="J582" s="91">
        <v>15.37757</v>
      </c>
      <c r="K582" s="91">
        <v>17.31719</v>
      </c>
      <c r="L582" s="91">
        <v>22.30276</v>
      </c>
    </row>
    <row r="583" spans="2:12" ht="24">
      <c r="B583" s="4">
        <v>22</v>
      </c>
      <c r="C583" s="104">
        <v>23418</v>
      </c>
      <c r="D583" s="91">
        <v>337.93</v>
      </c>
      <c r="E583" s="91">
        <v>4.35</v>
      </c>
      <c r="F583" s="91">
        <f t="shared" si="39"/>
        <v>0.37584</v>
      </c>
      <c r="G583" s="91">
        <f t="shared" si="37"/>
        <v>22.369176666666664</v>
      </c>
      <c r="H583" s="91">
        <f t="shared" si="40"/>
        <v>8.407231358399999</v>
      </c>
      <c r="I583" s="4" t="s">
        <v>130</v>
      </c>
      <c r="J583" s="91">
        <v>15.03621</v>
      </c>
      <c r="K583" s="91">
        <v>32.00834</v>
      </c>
      <c r="L583" s="91">
        <v>20.06298</v>
      </c>
    </row>
    <row r="584" spans="2:12" ht="24">
      <c r="B584" s="4">
        <v>23</v>
      </c>
      <c r="C584" s="104">
        <v>23437</v>
      </c>
      <c r="D584" s="91">
        <v>337.85</v>
      </c>
      <c r="E584" s="91">
        <v>3.7</v>
      </c>
      <c r="F584" s="91">
        <f t="shared" si="39"/>
        <v>0.31968</v>
      </c>
      <c r="G584" s="91">
        <f t="shared" si="37"/>
        <v>9.89457</v>
      </c>
      <c r="H584" s="91">
        <f t="shared" si="40"/>
        <v>3.1630961376</v>
      </c>
      <c r="I584" s="4" t="s">
        <v>131</v>
      </c>
      <c r="J584" s="91">
        <v>15.34443</v>
      </c>
      <c r="K584" s="91">
        <v>5.67266</v>
      </c>
      <c r="L584" s="91">
        <v>8.66662</v>
      </c>
    </row>
    <row r="585" spans="2:12" s="153" customFormat="1" ht="24.75" thickBot="1">
      <c r="B585" s="154">
        <v>24</v>
      </c>
      <c r="C585" s="155">
        <v>23446</v>
      </c>
      <c r="D585" s="156">
        <v>337.87</v>
      </c>
      <c r="E585" s="156">
        <v>3.629</v>
      </c>
      <c r="F585" s="156">
        <f t="shared" si="39"/>
        <v>0.31354560000000004</v>
      </c>
      <c r="G585" s="156">
        <f t="shared" si="37"/>
        <v>9.130146666666667</v>
      </c>
      <c r="H585" s="156">
        <f t="shared" si="40"/>
        <v>2.8627173146880005</v>
      </c>
      <c r="I585" s="154" t="s">
        <v>132</v>
      </c>
      <c r="J585" s="156">
        <v>7.40138</v>
      </c>
      <c r="K585" s="156">
        <v>3.77449</v>
      </c>
      <c r="L585" s="156">
        <v>16.21457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28" sqref="H28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14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1" customFormat="1" ht="21" customHeight="1">
      <c r="A1" s="257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1" customFormat="1" ht="21" customHeight="1">
      <c r="A2" s="257" t="s">
        <v>204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2" s="11" customFormat="1" ht="21" customHeight="1">
      <c r="A3" s="260" t="s">
        <v>202</v>
      </c>
      <c r="B3" s="260"/>
      <c r="C3" s="260"/>
      <c r="D3" s="261" t="s">
        <v>81</v>
      </c>
      <c r="E3" s="261"/>
      <c r="F3" s="261"/>
      <c r="G3" s="250" t="s">
        <v>62</v>
      </c>
      <c r="H3" s="250"/>
      <c r="I3" s="250"/>
      <c r="J3" s="251" t="s">
        <v>200</v>
      </c>
      <c r="K3" s="251"/>
      <c r="L3" s="251"/>
    </row>
    <row r="4" spans="1:12" s="11" customFormat="1" ht="21" customHeight="1">
      <c r="A4" s="265" t="s">
        <v>106</v>
      </c>
      <c r="B4" s="265"/>
      <c r="C4" s="265"/>
      <c r="D4" s="245" t="s">
        <v>107</v>
      </c>
      <c r="E4" s="246"/>
      <c r="F4" s="246"/>
      <c r="G4" s="250" t="s">
        <v>108</v>
      </c>
      <c r="H4" s="250"/>
      <c r="I4" s="250"/>
      <c r="J4" s="251" t="s">
        <v>63</v>
      </c>
      <c r="K4" s="251"/>
      <c r="L4" s="251"/>
    </row>
    <row r="5" spans="1:12" s="11" customFormat="1" ht="45" customHeight="1">
      <c r="A5" s="262" t="s">
        <v>4</v>
      </c>
      <c r="B5" s="12" t="s">
        <v>5</v>
      </c>
      <c r="C5" s="263" t="s">
        <v>6</v>
      </c>
      <c r="D5" s="263"/>
      <c r="E5" s="13" t="s">
        <v>7</v>
      </c>
      <c r="F5" s="14" t="s">
        <v>8</v>
      </c>
      <c r="G5" s="252" t="s">
        <v>64</v>
      </c>
      <c r="H5" s="264" t="s">
        <v>65</v>
      </c>
      <c r="I5" s="247" t="s">
        <v>66</v>
      </c>
      <c r="J5" s="249" t="s">
        <v>67</v>
      </c>
      <c r="K5" s="249"/>
      <c r="L5" s="249"/>
    </row>
    <row r="6" spans="1:12" s="11" customFormat="1" ht="42" customHeight="1">
      <c r="A6" s="262"/>
      <c r="B6" s="15" t="s">
        <v>68</v>
      </c>
      <c r="C6" s="16" t="s">
        <v>11</v>
      </c>
      <c r="D6" s="17" t="s">
        <v>12</v>
      </c>
      <c r="E6" s="18" t="s">
        <v>13</v>
      </c>
      <c r="F6" s="19" t="s">
        <v>14</v>
      </c>
      <c r="G6" s="253"/>
      <c r="H6" s="264"/>
      <c r="I6" s="248"/>
      <c r="J6" s="20" t="s">
        <v>69</v>
      </c>
      <c r="K6" s="21" t="s">
        <v>70</v>
      </c>
      <c r="L6" s="22" t="s">
        <v>71</v>
      </c>
    </row>
    <row r="7" spans="1:12" s="11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72</v>
      </c>
      <c r="F7" s="28" t="s">
        <v>73</v>
      </c>
      <c r="G7" s="23" t="s">
        <v>21</v>
      </c>
      <c r="H7" s="23" t="s">
        <v>74</v>
      </c>
      <c r="I7" s="29" t="s">
        <v>15</v>
      </c>
      <c r="J7" s="30" t="s">
        <v>75</v>
      </c>
      <c r="K7" s="31" t="s">
        <v>76</v>
      </c>
      <c r="L7" s="32" t="s">
        <v>77</v>
      </c>
    </row>
    <row r="8" spans="1:12" s="33" customFormat="1" ht="16.5" customHeight="1">
      <c r="A8" s="192">
        <v>23103</v>
      </c>
      <c r="B8" s="193">
        <v>338.13</v>
      </c>
      <c r="C8" s="193">
        <v>12.024</v>
      </c>
      <c r="D8" s="151">
        <v>1.0388736</v>
      </c>
      <c r="E8" s="151">
        <v>25.82998333333333</v>
      </c>
      <c r="F8" s="151">
        <v>26.83408777344</v>
      </c>
      <c r="G8" s="199" t="s">
        <v>157</v>
      </c>
      <c r="H8" s="194">
        <v>1</v>
      </c>
      <c r="I8" s="241">
        <f aca="true" t="shared" si="0" ref="I8:I22">+A8</f>
        <v>23103</v>
      </c>
      <c r="J8" s="193">
        <v>24.56814</v>
      </c>
      <c r="K8" s="193">
        <v>26.8089</v>
      </c>
      <c r="L8" s="193">
        <v>26.11291</v>
      </c>
    </row>
    <row r="9" spans="1:12" s="33" customFormat="1" ht="16.5" customHeight="1">
      <c r="A9" s="192">
        <v>23136</v>
      </c>
      <c r="B9" s="193">
        <v>338.03</v>
      </c>
      <c r="C9" s="193">
        <v>7.705</v>
      </c>
      <c r="D9" s="151">
        <v>0.6657120000000001</v>
      </c>
      <c r="E9" s="151">
        <v>21.574603333333332</v>
      </c>
      <c r="F9" s="151">
        <v>14.362472334240001</v>
      </c>
      <c r="G9" s="199" t="s">
        <v>158</v>
      </c>
      <c r="H9" s="194">
        <f aca="true" t="shared" si="1" ref="H9:H22">+H8+1</f>
        <v>2</v>
      </c>
      <c r="I9" s="241">
        <f t="shared" si="0"/>
        <v>23136</v>
      </c>
      <c r="J9" s="193">
        <v>31.78297</v>
      </c>
      <c r="K9" s="193">
        <v>13.3121</v>
      </c>
      <c r="L9" s="193">
        <v>19.62874</v>
      </c>
    </row>
    <row r="10" spans="1:13" s="33" customFormat="1" ht="16.5" customHeight="1">
      <c r="A10" s="192">
        <v>23149</v>
      </c>
      <c r="B10" s="193">
        <v>337.83</v>
      </c>
      <c r="C10" s="193">
        <v>2.797</v>
      </c>
      <c r="D10" s="151">
        <v>0.24166080000000004</v>
      </c>
      <c r="E10" s="151">
        <v>36.703316666666666</v>
      </c>
      <c r="F10" s="151">
        <v>8.86975286832</v>
      </c>
      <c r="G10" s="199" t="s">
        <v>167</v>
      </c>
      <c r="H10" s="194">
        <f t="shared" si="1"/>
        <v>3</v>
      </c>
      <c r="I10" s="241">
        <f t="shared" si="0"/>
        <v>23149</v>
      </c>
      <c r="J10" s="193">
        <v>24.17848</v>
      </c>
      <c r="K10" s="193">
        <v>29.42058</v>
      </c>
      <c r="L10" s="193">
        <v>56.51089</v>
      </c>
      <c r="M10" s="34"/>
    </row>
    <row r="11" spans="1:13" s="33" customFormat="1" ht="16.5" customHeight="1">
      <c r="A11" s="192">
        <v>23166</v>
      </c>
      <c r="B11" s="193">
        <v>337.72</v>
      </c>
      <c r="C11" s="193">
        <v>0.993</v>
      </c>
      <c r="D11" s="151">
        <v>0.0857952</v>
      </c>
      <c r="E11" s="151">
        <v>0</v>
      </c>
      <c r="F11" s="151">
        <v>0</v>
      </c>
      <c r="G11" s="199" t="s">
        <v>160</v>
      </c>
      <c r="H11" s="194">
        <f t="shared" si="1"/>
        <v>4</v>
      </c>
      <c r="I11" s="241">
        <f t="shared" si="0"/>
        <v>23166</v>
      </c>
      <c r="J11" s="193">
        <v>0</v>
      </c>
      <c r="K11" s="193">
        <v>0</v>
      </c>
      <c r="L11" s="193">
        <v>0</v>
      </c>
      <c r="M11" s="34"/>
    </row>
    <row r="12" spans="1:13" s="33" customFormat="1" ht="16.5" customHeight="1">
      <c r="A12" s="192">
        <v>23178</v>
      </c>
      <c r="B12" s="193">
        <v>337.74</v>
      </c>
      <c r="C12" s="193">
        <v>1.091</v>
      </c>
      <c r="D12" s="151">
        <v>0.0942624</v>
      </c>
      <c r="E12" s="151">
        <v>0</v>
      </c>
      <c r="F12" s="151">
        <v>0</v>
      </c>
      <c r="G12" s="199" t="s">
        <v>161</v>
      </c>
      <c r="H12" s="194">
        <f t="shared" si="1"/>
        <v>5</v>
      </c>
      <c r="I12" s="241">
        <f t="shared" si="0"/>
        <v>23178</v>
      </c>
      <c r="J12" s="193">
        <v>0</v>
      </c>
      <c r="K12" s="193">
        <v>0</v>
      </c>
      <c r="L12" s="193">
        <v>0</v>
      </c>
      <c r="M12" s="34"/>
    </row>
    <row r="13" spans="1:13" s="33" customFormat="1" ht="16.5" customHeight="1">
      <c r="A13" s="192">
        <v>23194</v>
      </c>
      <c r="B13" s="193">
        <v>337.78</v>
      </c>
      <c r="C13" s="193">
        <v>1.335</v>
      </c>
      <c r="D13" s="151">
        <v>0.115344</v>
      </c>
      <c r="E13" s="151">
        <v>140.82603000000003</v>
      </c>
      <c r="F13" s="151">
        <v>16.243437604320004</v>
      </c>
      <c r="G13" s="199" t="s">
        <v>162</v>
      </c>
      <c r="H13" s="194">
        <f t="shared" si="1"/>
        <v>6</v>
      </c>
      <c r="I13" s="241">
        <f t="shared" si="0"/>
        <v>23194</v>
      </c>
      <c r="J13" s="193">
        <v>126.17516</v>
      </c>
      <c r="K13" s="193">
        <v>143.51962</v>
      </c>
      <c r="L13" s="193">
        <v>152.78331</v>
      </c>
      <c r="M13" s="34"/>
    </row>
    <row r="14" spans="1:13" s="33" customFormat="1" ht="16.5" customHeight="1">
      <c r="A14" s="192">
        <v>23227</v>
      </c>
      <c r="B14" s="193">
        <v>339.69</v>
      </c>
      <c r="C14" s="193">
        <v>62.159</v>
      </c>
      <c r="D14" s="151">
        <v>5.3705376000000005</v>
      </c>
      <c r="E14" s="151">
        <v>864.93252</v>
      </c>
      <c r="F14" s="151">
        <v>4645.1526201227525</v>
      </c>
      <c r="G14" s="199" t="s">
        <v>137</v>
      </c>
      <c r="H14" s="194">
        <f t="shared" si="1"/>
        <v>7</v>
      </c>
      <c r="I14" s="241">
        <f t="shared" si="0"/>
        <v>23227</v>
      </c>
      <c r="J14" s="193">
        <v>865.96943</v>
      </c>
      <c r="K14" s="193">
        <v>913.55692</v>
      </c>
      <c r="L14" s="193">
        <v>815.27121</v>
      </c>
      <c r="M14" s="34"/>
    </row>
    <row r="15" spans="1:13" s="33" customFormat="1" ht="16.5" customHeight="1">
      <c r="A15" s="192">
        <v>23237</v>
      </c>
      <c r="B15" s="193">
        <v>338.16</v>
      </c>
      <c r="C15" s="193">
        <v>10.608</v>
      </c>
      <c r="D15" s="151">
        <v>0.9165312000000001</v>
      </c>
      <c r="E15" s="151">
        <v>927.9541333333333</v>
      </c>
      <c r="F15" s="151">
        <v>850.4989153689601</v>
      </c>
      <c r="G15" s="199" t="s">
        <v>138</v>
      </c>
      <c r="H15" s="194">
        <f t="shared" si="1"/>
        <v>8</v>
      </c>
      <c r="I15" s="241">
        <f t="shared" si="0"/>
        <v>23237</v>
      </c>
      <c r="J15" s="193">
        <v>884.93575</v>
      </c>
      <c r="K15" s="193">
        <v>1012.89997</v>
      </c>
      <c r="L15" s="193">
        <v>886.02668</v>
      </c>
      <c r="M15" s="34"/>
    </row>
    <row r="16" spans="1:13" s="33" customFormat="1" ht="16.5" customHeight="1">
      <c r="A16" s="192">
        <v>23248</v>
      </c>
      <c r="B16" s="193">
        <v>338.53</v>
      </c>
      <c r="C16" s="193">
        <v>24.413</v>
      </c>
      <c r="D16" s="151">
        <v>2.1092832</v>
      </c>
      <c r="E16" s="151">
        <v>105.34216666666667</v>
      </c>
      <c r="F16" s="151">
        <v>222.19646240160003</v>
      </c>
      <c r="G16" s="199" t="s">
        <v>139</v>
      </c>
      <c r="H16" s="194">
        <f t="shared" si="1"/>
        <v>9</v>
      </c>
      <c r="I16" s="241">
        <f t="shared" si="0"/>
        <v>23248</v>
      </c>
      <c r="J16" s="193">
        <v>107.15602</v>
      </c>
      <c r="K16" s="193">
        <v>102.20229</v>
      </c>
      <c r="L16" s="193">
        <v>106.66819</v>
      </c>
      <c r="M16" s="34"/>
    </row>
    <row r="17" spans="1:13" s="33" customFormat="1" ht="16.5" customHeight="1">
      <c r="A17" s="192">
        <v>23256</v>
      </c>
      <c r="B17" s="193">
        <v>338.17</v>
      </c>
      <c r="C17" s="193">
        <v>10.42</v>
      </c>
      <c r="D17" s="151">
        <v>0.9002880000000001</v>
      </c>
      <c r="E17" s="151">
        <v>73.59963</v>
      </c>
      <c r="F17" s="151">
        <v>66.26086369344002</v>
      </c>
      <c r="G17" s="199" t="s">
        <v>140</v>
      </c>
      <c r="H17" s="194">
        <f t="shared" si="1"/>
        <v>10</v>
      </c>
      <c r="I17" s="241">
        <f t="shared" si="0"/>
        <v>23256</v>
      </c>
      <c r="J17" s="193">
        <v>77.66452</v>
      </c>
      <c r="K17" s="193">
        <v>72.92698</v>
      </c>
      <c r="L17" s="193">
        <v>70.20739</v>
      </c>
      <c r="M17" s="34"/>
    </row>
    <row r="18" spans="1:13" s="33" customFormat="1" ht="16.5" customHeight="1">
      <c r="A18" s="192">
        <v>23269</v>
      </c>
      <c r="B18" s="193">
        <v>338.08</v>
      </c>
      <c r="C18" s="193">
        <v>7.848</v>
      </c>
      <c r="D18" s="151">
        <v>0.6780672</v>
      </c>
      <c r="E18" s="151">
        <v>85.63949000000001</v>
      </c>
      <c r="F18" s="151">
        <v>58.069329193728</v>
      </c>
      <c r="G18" s="199" t="s">
        <v>141</v>
      </c>
      <c r="H18" s="194">
        <f t="shared" si="1"/>
        <v>11</v>
      </c>
      <c r="I18" s="241">
        <f t="shared" si="0"/>
        <v>23269</v>
      </c>
      <c r="J18" s="193">
        <v>86.14064</v>
      </c>
      <c r="K18" s="193">
        <v>91.95542</v>
      </c>
      <c r="L18" s="193">
        <v>78.82241</v>
      </c>
      <c r="M18" s="34"/>
    </row>
    <row r="19" spans="1:13" s="33" customFormat="1" ht="16.5" customHeight="1">
      <c r="A19" s="192">
        <v>23275</v>
      </c>
      <c r="B19" s="193">
        <v>338.28</v>
      </c>
      <c r="C19" s="193">
        <v>14.071</v>
      </c>
      <c r="D19" s="151">
        <v>1.2157344</v>
      </c>
      <c r="E19" s="151">
        <v>85.60667000000001</v>
      </c>
      <c r="F19" s="151">
        <v>104.07497358844802</v>
      </c>
      <c r="G19" s="199" t="s">
        <v>142</v>
      </c>
      <c r="H19" s="194">
        <f t="shared" si="1"/>
        <v>12</v>
      </c>
      <c r="I19" s="241">
        <f t="shared" si="0"/>
        <v>23275</v>
      </c>
      <c r="J19" s="193">
        <v>88.29748</v>
      </c>
      <c r="K19" s="193">
        <v>80.70618</v>
      </c>
      <c r="L19" s="193">
        <v>87.81635</v>
      </c>
      <c r="M19" s="34"/>
    </row>
    <row r="20" spans="1:13" s="33" customFormat="1" ht="16.5" customHeight="1">
      <c r="A20" s="192">
        <v>23298</v>
      </c>
      <c r="B20" s="193">
        <v>339.99</v>
      </c>
      <c r="C20" s="193">
        <v>5</v>
      </c>
      <c r="D20" s="151">
        <v>0.43200000000000005</v>
      </c>
      <c r="E20" s="151">
        <v>48.23141333333333</v>
      </c>
      <c r="F20" s="151">
        <v>20.83597056</v>
      </c>
      <c r="G20" s="199" t="s">
        <v>143</v>
      </c>
      <c r="H20" s="194">
        <f t="shared" si="1"/>
        <v>13</v>
      </c>
      <c r="I20" s="241">
        <f t="shared" si="0"/>
        <v>23298</v>
      </c>
      <c r="J20" s="193">
        <v>46.70045</v>
      </c>
      <c r="K20" s="193">
        <v>50.56653</v>
      </c>
      <c r="L20" s="193">
        <v>47.42726</v>
      </c>
      <c r="M20" s="34"/>
    </row>
    <row r="21" spans="1:13" s="33" customFormat="1" ht="16.5" customHeight="1">
      <c r="A21" s="192">
        <v>23306</v>
      </c>
      <c r="B21" s="193">
        <v>337.99</v>
      </c>
      <c r="C21" s="193">
        <v>5.21</v>
      </c>
      <c r="D21" s="151">
        <v>0.45014400000000004</v>
      </c>
      <c r="E21" s="151">
        <v>44.32080333333334</v>
      </c>
      <c r="F21" s="151">
        <v>19.950743695680003</v>
      </c>
      <c r="G21" s="199" t="s">
        <v>144</v>
      </c>
      <c r="H21" s="194">
        <f t="shared" si="1"/>
        <v>14</v>
      </c>
      <c r="I21" s="241">
        <f t="shared" si="0"/>
        <v>23306</v>
      </c>
      <c r="J21" s="193">
        <v>55.79281</v>
      </c>
      <c r="K21" s="193">
        <v>43.37051</v>
      </c>
      <c r="L21" s="193">
        <v>33.79909</v>
      </c>
      <c r="M21" s="34"/>
    </row>
    <row r="22" spans="1:12" s="33" customFormat="1" ht="16.5" customHeight="1">
      <c r="A22" s="192">
        <v>23318</v>
      </c>
      <c r="B22" s="193">
        <v>338.01</v>
      </c>
      <c r="C22" s="193">
        <v>13.116</v>
      </c>
      <c r="D22" s="151">
        <v>1.1332224</v>
      </c>
      <c r="E22" s="151">
        <v>56.51257666666667</v>
      </c>
      <c r="F22" s="151">
        <v>64.041317760384</v>
      </c>
      <c r="G22" s="199" t="s">
        <v>145</v>
      </c>
      <c r="H22" s="194">
        <f t="shared" si="1"/>
        <v>15</v>
      </c>
      <c r="I22" s="241">
        <f t="shared" si="0"/>
        <v>23318</v>
      </c>
      <c r="J22" s="193">
        <v>60.06746</v>
      </c>
      <c r="K22" s="193">
        <v>47.43178</v>
      </c>
      <c r="L22" s="193">
        <v>62.03849</v>
      </c>
    </row>
    <row r="23" spans="1:12" s="11" customFormat="1" ht="16.5" customHeight="1">
      <c r="A23" s="192">
        <v>23325</v>
      </c>
      <c r="B23" s="193">
        <v>338.03</v>
      </c>
      <c r="C23" s="193">
        <v>13.748</v>
      </c>
      <c r="D23" s="151">
        <v>1.1878272</v>
      </c>
      <c r="E23" s="151">
        <v>57.57284666666667</v>
      </c>
      <c r="F23" s="151">
        <v>68.386593252096</v>
      </c>
      <c r="G23" s="199" t="s">
        <v>146</v>
      </c>
      <c r="H23" s="194">
        <f aca="true" t="shared" si="2" ref="H23:H31">+H22+1</f>
        <v>16</v>
      </c>
      <c r="I23" s="241">
        <f aca="true" t="shared" si="3" ref="I23:I31">+A23</f>
        <v>23325</v>
      </c>
      <c r="J23" s="193">
        <v>55.26165</v>
      </c>
      <c r="K23" s="193">
        <v>65.90268</v>
      </c>
      <c r="L23" s="193">
        <v>51.55421</v>
      </c>
    </row>
    <row r="24" spans="1:12" s="11" customFormat="1" ht="16.5" customHeight="1">
      <c r="A24" s="192">
        <v>23333</v>
      </c>
      <c r="B24" s="193">
        <v>337.9</v>
      </c>
      <c r="C24" s="193">
        <v>10.729</v>
      </c>
      <c r="D24" s="151">
        <v>0.9269856</v>
      </c>
      <c r="E24" s="151">
        <v>71.41754333333334</v>
      </c>
      <c r="F24" s="151">
        <v>66.203034257376</v>
      </c>
      <c r="G24" s="199" t="s">
        <v>114</v>
      </c>
      <c r="H24" s="194">
        <f t="shared" si="2"/>
        <v>17</v>
      </c>
      <c r="I24" s="241">
        <f t="shared" si="3"/>
        <v>23333</v>
      </c>
      <c r="J24" s="193">
        <v>68.85037</v>
      </c>
      <c r="K24" s="193">
        <v>70.53875</v>
      </c>
      <c r="L24" s="193">
        <v>74.86351</v>
      </c>
    </row>
    <row r="25" spans="1:12" s="11" customFormat="1" ht="16.5" customHeight="1">
      <c r="A25" s="192">
        <v>23346</v>
      </c>
      <c r="B25" s="193">
        <v>337.85</v>
      </c>
      <c r="C25" s="193">
        <v>6.03</v>
      </c>
      <c r="D25" s="151">
        <v>0.520992</v>
      </c>
      <c r="E25" s="151">
        <v>36.99303</v>
      </c>
      <c r="F25" s="151">
        <v>19.27307268576</v>
      </c>
      <c r="G25" s="199" t="s">
        <v>115</v>
      </c>
      <c r="H25" s="194">
        <f t="shared" si="2"/>
        <v>18</v>
      </c>
      <c r="I25" s="241">
        <f t="shared" si="3"/>
        <v>23346</v>
      </c>
      <c r="J25" s="193">
        <v>37.86224</v>
      </c>
      <c r="K25" s="193">
        <v>36.54585</v>
      </c>
      <c r="L25" s="193">
        <v>36.571</v>
      </c>
    </row>
    <row r="26" spans="1:12" s="11" customFormat="1" ht="16.5" customHeight="1">
      <c r="A26" s="192">
        <v>23359</v>
      </c>
      <c r="B26" s="193">
        <v>337.8</v>
      </c>
      <c r="C26" s="193">
        <v>5.361</v>
      </c>
      <c r="D26" s="151">
        <v>0.4631904</v>
      </c>
      <c r="E26" s="151">
        <v>31.237256666666667</v>
      </c>
      <c r="F26" s="151">
        <v>14.468797410336</v>
      </c>
      <c r="G26" s="199" t="s">
        <v>147</v>
      </c>
      <c r="H26" s="194">
        <f t="shared" si="2"/>
        <v>19</v>
      </c>
      <c r="I26" s="241">
        <f t="shared" si="3"/>
        <v>23359</v>
      </c>
      <c r="J26" s="193">
        <v>31.11127</v>
      </c>
      <c r="K26" s="193">
        <v>27.68735</v>
      </c>
      <c r="L26" s="193">
        <v>34.91315</v>
      </c>
    </row>
    <row r="27" spans="1:12" s="11" customFormat="1" ht="16.5" customHeight="1">
      <c r="A27" s="192">
        <v>23381</v>
      </c>
      <c r="B27" s="193">
        <v>337.85</v>
      </c>
      <c r="C27" s="193">
        <v>1.54</v>
      </c>
      <c r="D27" s="151">
        <v>0.133056</v>
      </c>
      <c r="E27" s="151">
        <v>24.79438</v>
      </c>
      <c r="F27" s="151">
        <v>3.29904102528</v>
      </c>
      <c r="G27" s="199" t="s">
        <v>128</v>
      </c>
      <c r="H27" s="194">
        <f t="shared" si="2"/>
        <v>20</v>
      </c>
      <c r="I27" s="241">
        <f t="shared" si="3"/>
        <v>23381</v>
      </c>
      <c r="J27" s="193">
        <v>22.15723</v>
      </c>
      <c r="K27" s="193">
        <v>28.18239</v>
      </c>
      <c r="L27" s="193">
        <v>24.04352</v>
      </c>
    </row>
    <row r="28" spans="1:12" s="11" customFormat="1" ht="16.5" customHeight="1">
      <c r="A28" s="192">
        <v>23412</v>
      </c>
      <c r="B28" s="193">
        <v>338.45</v>
      </c>
      <c r="C28" s="193">
        <v>26.529</v>
      </c>
      <c r="D28" s="151">
        <v>2.2921056</v>
      </c>
      <c r="E28" s="151">
        <v>18.332506666666667</v>
      </c>
      <c r="F28" s="151">
        <v>42.02004119270401</v>
      </c>
      <c r="G28" s="199" t="s">
        <v>129</v>
      </c>
      <c r="H28" s="194">
        <f t="shared" si="2"/>
        <v>21</v>
      </c>
      <c r="I28" s="241">
        <f t="shared" si="3"/>
        <v>23412</v>
      </c>
      <c r="J28" s="193">
        <v>15.37757</v>
      </c>
      <c r="K28" s="193">
        <v>17.31719</v>
      </c>
      <c r="L28" s="193">
        <v>22.30276</v>
      </c>
    </row>
    <row r="29" spans="1:12" s="11" customFormat="1" ht="16.5" customHeight="1">
      <c r="A29" s="192">
        <v>23418</v>
      </c>
      <c r="B29" s="193">
        <v>337.93</v>
      </c>
      <c r="C29" s="193">
        <v>4.35</v>
      </c>
      <c r="D29" s="151">
        <v>0.37584</v>
      </c>
      <c r="E29" s="151">
        <v>22.369176666666664</v>
      </c>
      <c r="F29" s="151">
        <v>8.407231358399999</v>
      </c>
      <c r="G29" s="199" t="s">
        <v>130</v>
      </c>
      <c r="H29" s="194">
        <f t="shared" si="2"/>
        <v>22</v>
      </c>
      <c r="I29" s="241">
        <f t="shared" si="3"/>
        <v>23418</v>
      </c>
      <c r="J29" s="193">
        <v>15.03621</v>
      </c>
      <c r="K29" s="193">
        <v>32.00834</v>
      </c>
      <c r="L29" s="193">
        <v>20.06298</v>
      </c>
    </row>
    <row r="30" spans="1:12" s="11" customFormat="1" ht="16.5" customHeight="1">
      <c r="A30" s="192">
        <v>23437</v>
      </c>
      <c r="B30" s="193">
        <v>337.85</v>
      </c>
      <c r="C30" s="193">
        <v>3.7</v>
      </c>
      <c r="D30" s="151">
        <v>0.31968</v>
      </c>
      <c r="E30" s="151">
        <v>9.89457</v>
      </c>
      <c r="F30" s="151">
        <v>3.1630961376</v>
      </c>
      <c r="G30" s="199" t="s">
        <v>131</v>
      </c>
      <c r="H30" s="194">
        <f t="shared" si="2"/>
        <v>23</v>
      </c>
      <c r="I30" s="241">
        <f t="shared" si="3"/>
        <v>23437</v>
      </c>
      <c r="J30" s="193">
        <v>15.34443</v>
      </c>
      <c r="K30" s="193">
        <v>5.67266</v>
      </c>
      <c r="L30" s="193">
        <v>8.66662</v>
      </c>
    </row>
    <row r="31" spans="1:12" s="11" customFormat="1" ht="16.5" customHeight="1">
      <c r="A31" s="192">
        <v>23446</v>
      </c>
      <c r="B31" s="193">
        <v>337.87</v>
      </c>
      <c r="C31" s="193">
        <v>3.629</v>
      </c>
      <c r="D31" s="151">
        <v>0.31354560000000004</v>
      </c>
      <c r="E31" s="151">
        <v>9.130146666666667</v>
      </c>
      <c r="F31" s="151">
        <v>2.8627173146880005</v>
      </c>
      <c r="G31" s="199" t="s">
        <v>132</v>
      </c>
      <c r="H31" s="194">
        <f t="shared" si="2"/>
        <v>24</v>
      </c>
      <c r="I31" s="241">
        <f t="shared" si="3"/>
        <v>23446</v>
      </c>
      <c r="J31" s="193">
        <v>7.40138</v>
      </c>
      <c r="K31" s="193">
        <v>3.77449</v>
      </c>
      <c r="L31" s="193">
        <v>16.21457</v>
      </c>
    </row>
    <row r="32" spans="1:12" s="11" customFormat="1" ht="16.5" customHeigh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6"/>
    </row>
    <row r="33" spans="1:12" s="11" customFormat="1" ht="16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s="11" customFormat="1" ht="16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s="11" customFormat="1" ht="16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s="11" customFormat="1" ht="16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11" customFormat="1" ht="16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s="11" customFormat="1" ht="16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s="11" customFormat="1" ht="16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ht="18.75" customHeight="1"/>
  </sheetData>
  <sheetProtection/>
  <mergeCells count="17">
    <mergeCell ref="A32:L32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7" sqref="N27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78</v>
      </c>
      <c r="E17" s="38">
        <v>21</v>
      </c>
      <c r="F17" s="39" t="s">
        <v>22</v>
      </c>
    </row>
    <row r="34" spans="4:6" ht="23.25">
      <c r="D34" s="37" t="s">
        <v>79</v>
      </c>
      <c r="E34" s="38">
        <v>574</v>
      </c>
      <c r="F34" s="39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N345" sqref="N345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3" width="7.421875" style="50" customWidth="1"/>
    <col min="4" max="4" width="9.00390625" style="50" customWidth="1"/>
    <col min="5" max="5" width="8.7109375" style="208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40">
        <v>23102</v>
      </c>
      <c r="B1" s="41">
        <v>37712</v>
      </c>
      <c r="C1"/>
      <c r="D1" s="42">
        <v>338.13</v>
      </c>
      <c r="F1" s="70">
        <v>337.6</v>
      </c>
      <c r="Q1" s="71"/>
    </row>
    <row r="2" spans="1:17" ht="22.5" customHeight="1">
      <c r="A2" s="40">
        <v>23103</v>
      </c>
      <c r="B2" s="41">
        <v>37713</v>
      </c>
      <c r="C2"/>
      <c r="D2" s="42">
        <v>338.39000000000004</v>
      </c>
      <c r="E2" s="208">
        <v>338.13</v>
      </c>
      <c r="Q2" s="71"/>
    </row>
    <row r="3" spans="1:17" ht="22.5" customHeight="1">
      <c r="A3" s="40">
        <v>23104</v>
      </c>
      <c r="B3" s="41">
        <v>37714</v>
      </c>
      <c r="C3"/>
      <c r="D3" s="42">
        <v>338.41</v>
      </c>
      <c r="Q3" s="71"/>
    </row>
    <row r="4" spans="1:17" ht="22.5" customHeight="1">
      <c r="A4" s="40">
        <v>23105</v>
      </c>
      <c r="B4" s="41">
        <v>37715</v>
      </c>
      <c r="C4"/>
      <c r="D4" s="42">
        <v>338.29</v>
      </c>
      <c r="Q4" s="71"/>
    </row>
    <row r="5" spans="1:17" ht="22.5" customHeight="1">
      <c r="A5" s="40">
        <v>23106</v>
      </c>
      <c r="B5" s="41">
        <v>37716</v>
      </c>
      <c r="C5"/>
      <c r="D5" s="42">
        <v>338.17</v>
      </c>
      <c r="Q5" s="71"/>
    </row>
    <row r="6" spans="1:17" ht="22.5" customHeight="1">
      <c r="A6" s="40">
        <v>23107</v>
      </c>
      <c r="B6" s="41">
        <v>37717</v>
      </c>
      <c r="C6"/>
      <c r="D6" s="42">
        <v>338.11</v>
      </c>
      <c r="Q6" s="71"/>
    </row>
    <row r="7" spans="1:17" ht="22.5" customHeight="1">
      <c r="A7" s="40">
        <v>23108</v>
      </c>
      <c r="B7" s="41">
        <v>37718</v>
      </c>
      <c r="C7"/>
      <c r="D7" s="42">
        <v>338.1</v>
      </c>
      <c r="Q7" s="71"/>
    </row>
    <row r="8" spans="1:17" ht="22.5" customHeight="1">
      <c r="A8" s="40">
        <v>23109</v>
      </c>
      <c r="B8" s="41">
        <v>37719</v>
      </c>
      <c r="C8"/>
      <c r="D8" s="42">
        <v>338.1</v>
      </c>
      <c r="Q8" s="71"/>
    </row>
    <row r="9" spans="1:17" ht="22.5" customHeight="1">
      <c r="A9" s="40">
        <v>23110</v>
      </c>
      <c r="B9" s="41">
        <v>37720</v>
      </c>
      <c r="C9"/>
      <c r="D9" s="42">
        <v>338.18</v>
      </c>
      <c r="Q9" s="71"/>
    </row>
    <row r="10" spans="1:17" ht="22.5" customHeight="1">
      <c r="A10" s="40">
        <v>23111</v>
      </c>
      <c r="B10" s="41">
        <v>37721</v>
      </c>
      <c r="C10"/>
      <c r="D10" s="42">
        <v>338.20000000000005</v>
      </c>
      <c r="Q10" s="71"/>
    </row>
    <row r="11" spans="1:17" ht="22.5" customHeight="1">
      <c r="A11" s="40">
        <v>23112</v>
      </c>
      <c r="B11" s="41">
        <v>37722</v>
      </c>
      <c r="C11"/>
      <c r="D11" s="42">
        <v>338.19</v>
      </c>
      <c r="Q11" s="71"/>
    </row>
    <row r="12" spans="1:17" ht="22.5" customHeight="1">
      <c r="A12" s="40">
        <v>23113</v>
      </c>
      <c r="B12" s="41">
        <v>37723</v>
      </c>
      <c r="C12"/>
      <c r="D12" s="42">
        <v>338.18</v>
      </c>
      <c r="Q12" s="71"/>
    </row>
    <row r="13" spans="1:17" ht="22.5" customHeight="1">
      <c r="A13" s="40">
        <v>23114</v>
      </c>
      <c r="B13" s="41">
        <v>37724</v>
      </c>
      <c r="C13"/>
      <c r="D13" s="42">
        <v>338.1</v>
      </c>
      <c r="Q13" s="71"/>
    </row>
    <row r="14" spans="1:17" ht="22.5" customHeight="1">
      <c r="A14" s="40">
        <v>23115</v>
      </c>
      <c r="B14" s="41">
        <v>37725</v>
      </c>
      <c r="C14"/>
      <c r="D14" s="42">
        <v>338.1</v>
      </c>
      <c r="Q14" s="71"/>
    </row>
    <row r="15" spans="1:17" ht="22.5" customHeight="1">
      <c r="A15" s="40">
        <v>23116</v>
      </c>
      <c r="B15" s="41">
        <v>37726</v>
      </c>
      <c r="C15"/>
      <c r="D15" s="42">
        <v>338.06</v>
      </c>
      <c r="Q15" s="71"/>
    </row>
    <row r="16" spans="1:17" ht="22.5" customHeight="1">
      <c r="A16" s="40">
        <v>23117</v>
      </c>
      <c r="B16" s="41">
        <v>37727</v>
      </c>
      <c r="C16"/>
      <c r="D16" s="42">
        <v>338.53000000000003</v>
      </c>
      <c r="Q16" s="71"/>
    </row>
    <row r="17" spans="1:17" ht="22.5" customHeight="1">
      <c r="A17" s="40">
        <v>23118</v>
      </c>
      <c r="B17" s="41">
        <v>37728</v>
      </c>
      <c r="C17"/>
      <c r="D17" s="42">
        <v>338.57000000000005</v>
      </c>
      <c r="J17" s="44" t="s">
        <v>78</v>
      </c>
      <c r="K17" s="45">
        <v>24</v>
      </c>
      <c r="L17" s="46" t="s">
        <v>22</v>
      </c>
      <c r="Q17" s="71"/>
    </row>
    <row r="18" spans="1:17" ht="22.5" customHeight="1">
      <c r="A18" s="40">
        <v>23119</v>
      </c>
      <c r="B18" s="41">
        <v>37729</v>
      </c>
      <c r="C18"/>
      <c r="D18" s="42">
        <v>338.58000000000004</v>
      </c>
      <c r="Q18" s="71"/>
    </row>
    <row r="19" spans="1:17" ht="22.5" customHeight="1">
      <c r="A19" s="40">
        <v>23120</v>
      </c>
      <c r="B19" s="41">
        <v>37730</v>
      </c>
      <c r="C19"/>
      <c r="D19" s="42">
        <v>337.99</v>
      </c>
      <c r="Q19" s="71"/>
    </row>
    <row r="20" spans="1:17" ht="22.5" customHeight="1">
      <c r="A20" s="40">
        <v>23121</v>
      </c>
      <c r="B20" s="41">
        <v>37731</v>
      </c>
      <c r="C20"/>
      <c r="D20" s="42">
        <v>338</v>
      </c>
      <c r="Q20" s="71"/>
    </row>
    <row r="21" spans="1:17" ht="22.5" customHeight="1">
      <c r="A21" s="40">
        <v>23122</v>
      </c>
      <c r="B21" s="41">
        <v>37732</v>
      </c>
      <c r="C21"/>
      <c r="D21" s="42">
        <v>337.90000000000003</v>
      </c>
      <c r="Q21" s="71"/>
    </row>
    <row r="22" spans="1:17" ht="22.5" customHeight="1">
      <c r="A22" s="40">
        <v>23123</v>
      </c>
      <c r="B22" s="41">
        <v>37733</v>
      </c>
      <c r="C22"/>
      <c r="D22" s="42">
        <v>337.97</v>
      </c>
      <c r="Q22" s="71"/>
    </row>
    <row r="23" spans="1:17" ht="22.5" customHeight="1">
      <c r="A23" s="40">
        <v>23124</v>
      </c>
      <c r="B23" s="41">
        <v>37734</v>
      </c>
      <c r="C23"/>
      <c r="D23" s="42">
        <v>338.05</v>
      </c>
      <c r="Q23" s="71"/>
    </row>
    <row r="24" spans="1:17" ht="22.5" customHeight="1">
      <c r="A24" s="40">
        <v>23125</v>
      </c>
      <c r="B24" s="41">
        <v>37735</v>
      </c>
      <c r="C24"/>
      <c r="D24" s="42">
        <v>338.17</v>
      </c>
      <c r="Q24" s="71"/>
    </row>
    <row r="25" spans="1:17" ht="22.5" customHeight="1">
      <c r="A25" s="40">
        <v>23126</v>
      </c>
      <c r="B25" s="41">
        <v>37736</v>
      </c>
      <c r="C25"/>
      <c r="D25" s="42">
        <v>338.19</v>
      </c>
      <c r="Q25" s="71"/>
    </row>
    <row r="26" spans="1:17" ht="22.5" customHeight="1">
      <c r="A26" s="40">
        <v>23127</v>
      </c>
      <c r="B26" s="41">
        <v>37737</v>
      </c>
      <c r="C26"/>
      <c r="D26" s="42">
        <v>337.91</v>
      </c>
      <c r="Q26" s="71"/>
    </row>
    <row r="27" spans="1:19" ht="22.5" customHeight="1">
      <c r="A27" s="40">
        <v>23128</v>
      </c>
      <c r="B27" s="41">
        <v>37738</v>
      </c>
      <c r="C27"/>
      <c r="D27" s="42">
        <v>337.94</v>
      </c>
      <c r="G27" s="47"/>
      <c r="L27" s="47"/>
      <c r="M27" s="47"/>
      <c r="N27" s="47"/>
      <c r="O27" s="47"/>
      <c r="P27" s="47"/>
      <c r="Q27" s="71"/>
      <c r="R27" s="47"/>
      <c r="S27" s="47"/>
    </row>
    <row r="28" spans="1:19" s="47" customFormat="1" ht="22.5" customHeight="1">
      <c r="A28" s="40">
        <v>23129</v>
      </c>
      <c r="B28" s="41">
        <v>37739</v>
      </c>
      <c r="C28"/>
      <c r="D28" s="42">
        <v>337.98</v>
      </c>
      <c r="E28" s="20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1"/>
      <c r="R28" s="43"/>
      <c r="S28" s="43"/>
    </row>
    <row r="29" spans="1:17" ht="22.5" customHeight="1">
      <c r="A29" s="40">
        <v>23130</v>
      </c>
      <c r="B29" s="41">
        <v>37740</v>
      </c>
      <c r="C29"/>
      <c r="D29" s="42">
        <v>337.96000000000004</v>
      </c>
      <c r="Q29" s="71"/>
    </row>
    <row r="30" spans="1:17" ht="22.5" customHeight="1">
      <c r="A30" s="40">
        <v>23131</v>
      </c>
      <c r="B30" s="41">
        <v>37741</v>
      </c>
      <c r="C30"/>
      <c r="D30" s="42">
        <v>337.99</v>
      </c>
      <c r="Q30" s="71"/>
    </row>
    <row r="31" spans="1:17" ht="22.5" customHeight="1">
      <c r="A31" s="40">
        <v>23132</v>
      </c>
      <c r="B31" s="41">
        <v>37742</v>
      </c>
      <c r="C31"/>
      <c r="D31" s="42">
        <v>337.96000000000004</v>
      </c>
      <c r="Q31" s="71"/>
    </row>
    <row r="32" spans="1:4" ht="22.5" customHeight="1">
      <c r="A32" s="40">
        <v>23133</v>
      </c>
      <c r="B32" s="41">
        <v>37743</v>
      </c>
      <c r="C32"/>
      <c r="D32" s="42">
        <v>337.94</v>
      </c>
    </row>
    <row r="33" spans="1:4" ht="22.5" customHeight="1">
      <c r="A33" s="40">
        <v>23134</v>
      </c>
      <c r="B33" s="41">
        <v>37744</v>
      </c>
      <c r="C33"/>
      <c r="D33" s="42">
        <v>338.21000000000004</v>
      </c>
    </row>
    <row r="34" spans="1:12" ht="21" customHeight="1">
      <c r="A34" s="40">
        <v>23135</v>
      </c>
      <c r="B34" s="41">
        <v>37745</v>
      </c>
      <c r="C34"/>
      <c r="D34" s="42">
        <v>338.29</v>
      </c>
      <c r="J34" s="37" t="s">
        <v>80</v>
      </c>
      <c r="K34" s="38">
        <f>+COUNT(DATA!C82:C110)</f>
        <v>29</v>
      </c>
      <c r="L34" s="39" t="s">
        <v>22</v>
      </c>
    </row>
    <row r="35" spans="1:5" ht="21" customHeight="1">
      <c r="A35" s="40">
        <v>23136</v>
      </c>
      <c r="B35" s="41">
        <v>37746</v>
      </c>
      <c r="C35"/>
      <c r="D35" s="42">
        <v>338.11</v>
      </c>
      <c r="E35" s="208">
        <v>338.03</v>
      </c>
    </row>
    <row r="36" spans="1:12" ht="21" customHeight="1">
      <c r="A36" s="40">
        <v>23137</v>
      </c>
      <c r="B36" s="41">
        <v>37747</v>
      </c>
      <c r="C36"/>
      <c r="D36" s="42">
        <v>337.97</v>
      </c>
      <c r="J36" s="44" t="s">
        <v>78</v>
      </c>
      <c r="K36" s="45">
        <v>21</v>
      </c>
      <c r="L36" s="46" t="s">
        <v>22</v>
      </c>
    </row>
    <row r="37" spans="1:4" ht="21" customHeight="1">
      <c r="A37" s="40">
        <v>23138</v>
      </c>
      <c r="B37" s="41">
        <v>37748</v>
      </c>
      <c r="C37"/>
      <c r="D37" s="42">
        <v>337.87</v>
      </c>
    </row>
    <row r="38" spans="1:4" ht="21" customHeight="1">
      <c r="A38" s="40">
        <v>23139</v>
      </c>
      <c r="B38" s="41">
        <v>37749</v>
      </c>
      <c r="C38"/>
      <c r="D38" s="42">
        <v>337.86</v>
      </c>
    </row>
    <row r="39" spans="1:4" ht="23.25">
      <c r="A39" s="40">
        <v>23140</v>
      </c>
      <c r="B39" s="41">
        <v>37750</v>
      </c>
      <c r="C39"/>
      <c r="D39" s="42">
        <v>337.83000000000004</v>
      </c>
    </row>
    <row r="40" spans="1:4" ht="23.25">
      <c r="A40" s="40">
        <v>23141</v>
      </c>
      <c r="B40" s="41">
        <v>37751</v>
      </c>
      <c r="C40"/>
      <c r="D40" s="42">
        <v>337.86</v>
      </c>
    </row>
    <row r="41" spans="1:4" ht="23.25">
      <c r="A41" s="40">
        <v>23142</v>
      </c>
      <c r="B41" s="41">
        <v>37752</v>
      </c>
      <c r="C41"/>
      <c r="D41" s="42">
        <v>337.90000000000003</v>
      </c>
    </row>
    <row r="42" spans="1:4" ht="23.25">
      <c r="A42" s="40">
        <v>23143</v>
      </c>
      <c r="B42" s="41">
        <v>37753</v>
      </c>
      <c r="C42"/>
      <c r="D42" s="42">
        <v>337.97</v>
      </c>
    </row>
    <row r="43" spans="1:4" ht="23.25">
      <c r="A43" s="40">
        <v>23144</v>
      </c>
      <c r="B43" s="41">
        <v>37754</v>
      </c>
      <c r="C43"/>
      <c r="D43" s="42">
        <v>338</v>
      </c>
    </row>
    <row r="44" spans="1:4" ht="23.25">
      <c r="A44" s="40">
        <v>23145</v>
      </c>
      <c r="B44" s="41">
        <v>37755</v>
      </c>
      <c r="C44"/>
      <c r="D44" s="42">
        <v>337.86</v>
      </c>
    </row>
    <row r="45" spans="1:4" ht="23.25">
      <c r="A45" s="40">
        <v>23146</v>
      </c>
      <c r="B45" s="41">
        <v>37756</v>
      </c>
      <c r="C45"/>
      <c r="D45" s="42">
        <v>337.85</v>
      </c>
    </row>
    <row r="46" spans="1:4" ht="23.25">
      <c r="A46" s="40">
        <v>23147</v>
      </c>
      <c r="B46" s="41">
        <v>37757</v>
      </c>
      <c r="C46"/>
      <c r="D46" s="42">
        <v>337.85</v>
      </c>
    </row>
    <row r="47" spans="1:4" ht="23.25">
      <c r="A47" s="40">
        <v>23148</v>
      </c>
      <c r="B47" s="41">
        <v>37758</v>
      </c>
      <c r="C47"/>
      <c r="D47" s="42">
        <v>337.85</v>
      </c>
    </row>
    <row r="48" spans="1:5" ht="23.25">
      <c r="A48" s="40">
        <v>23149</v>
      </c>
      <c r="B48" s="41">
        <v>37759</v>
      </c>
      <c r="C48"/>
      <c r="D48" s="42">
        <v>337.84000000000003</v>
      </c>
      <c r="E48" s="210">
        <v>337.83</v>
      </c>
    </row>
    <row r="49" spans="1:4" ht="23.25">
      <c r="A49" s="40">
        <v>23150</v>
      </c>
      <c r="B49" s="41">
        <v>37760</v>
      </c>
      <c r="C49"/>
      <c r="D49" s="42">
        <v>337.83000000000004</v>
      </c>
    </row>
    <row r="50" spans="1:4" ht="23.25">
      <c r="A50" s="40">
        <v>23151</v>
      </c>
      <c r="B50" s="41">
        <v>37761</v>
      </c>
      <c r="C50"/>
      <c r="D50" s="42">
        <v>337.83000000000004</v>
      </c>
    </row>
    <row r="51" spans="1:4" ht="23.25">
      <c r="A51" s="40">
        <v>23152</v>
      </c>
      <c r="B51" s="41">
        <v>37762</v>
      </c>
      <c r="C51"/>
      <c r="D51" s="42">
        <v>337.77000000000004</v>
      </c>
    </row>
    <row r="52" spans="1:4" ht="23.25">
      <c r="A52" s="40">
        <v>23153</v>
      </c>
      <c r="B52" s="41">
        <v>37763</v>
      </c>
      <c r="C52"/>
      <c r="D52" s="42">
        <v>337.78000000000003</v>
      </c>
    </row>
    <row r="53" spans="1:4" ht="23.25">
      <c r="A53" s="40">
        <v>23154</v>
      </c>
      <c r="B53" s="41">
        <v>37764</v>
      </c>
      <c r="C53"/>
      <c r="D53" s="42">
        <v>337.78000000000003</v>
      </c>
    </row>
    <row r="54" spans="1:4" ht="23.25">
      <c r="A54" s="40">
        <v>23155</v>
      </c>
      <c r="B54" s="41">
        <v>37765</v>
      </c>
      <c r="C54"/>
      <c r="D54" s="42">
        <v>337.76000000000005</v>
      </c>
    </row>
    <row r="55" spans="1:4" ht="23.25">
      <c r="A55" s="40">
        <v>23156</v>
      </c>
      <c r="B55" s="41">
        <v>37766</v>
      </c>
      <c r="C55"/>
      <c r="D55" s="42">
        <v>337.76000000000005</v>
      </c>
    </row>
    <row r="56" spans="1:4" ht="23.25">
      <c r="A56" s="40">
        <v>23157</v>
      </c>
      <c r="B56" s="41">
        <v>37767</v>
      </c>
      <c r="C56"/>
      <c r="D56" s="42">
        <v>337.76000000000005</v>
      </c>
    </row>
    <row r="57" spans="1:4" ht="23.25">
      <c r="A57" s="40">
        <v>23158</v>
      </c>
      <c r="B57" s="41">
        <v>37768</v>
      </c>
      <c r="C57"/>
      <c r="D57" s="42">
        <v>337.76000000000005</v>
      </c>
    </row>
    <row r="58" spans="1:5" ht="23.25">
      <c r="A58" s="40">
        <v>23159</v>
      </c>
      <c r="B58" s="41">
        <v>37769</v>
      </c>
      <c r="C58"/>
      <c r="D58" s="42">
        <v>337.93</v>
      </c>
      <c r="E58" s="211"/>
    </row>
    <row r="59" spans="1:4" ht="23.25">
      <c r="A59" s="40">
        <v>23160</v>
      </c>
      <c r="B59" s="41">
        <v>37770</v>
      </c>
      <c r="C59"/>
      <c r="D59" s="42">
        <v>338.21000000000004</v>
      </c>
    </row>
    <row r="60" spans="1:4" ht="23.25">
      <c r="A60" s="40">
        <v>23161</v>
      </c>
      <c r="B60" s="41">
        <v>37771</v>
      </c>
      <c r="C60"/>
      <c r="D60" s="42">
        <v>337.91</v>
      </c>
    </row>
    <row r="61" spans="1:4" ht="23.25">
      <c r="A61" s="40">
        <v>23162</v>
      </c>
      <c r="B61" s="41">
        <v>37772</v>
      </c>
      <c r="C61"/>
      <c r="D61" s="42">
        <v>337.77000000000004</v>
      </c>
    </row>
    <row r="62" spans="1:4" ht="23.25">
      <c r="A62" s="40">
        <v>23163</v>
      </c>
      <c r="B62" s="41">
        <v>37773</v>
      </c>
      <c r="C62"/>
      <c r="D62" s="42">
        <v>337.78000000000003</v>
      </c>
    </row>
    <row r="63" spans="1:4" ht="23.25">
      <c r="A63" s="40">
        <v>23164</v>
      </c>
      <c r="B63" s="41">
        <v>37774</v>
      </c>
      <c r="C63"/>
      <c r="D63" s="42">
        <v>337.76000000000005</v>
      </c>
    </row>
    <row r="64" spans="1:4" ht="23.25">
      <c r="A64" s="40">
        <v>23165</v>
      </c>
      <c r="B64" s="41">
        <v>37775</v>
      </c>
      <c r="C64"/>
      <c r="D64" s="42">
        <v>337.73</v>
      </c>
    </row>
    <row r="65" spans="1:5" ht="23.25">
      <c r="A65" s="40">
        <v>23166</v>
      </c>
      <c r="B65" s="41">
        <v>37776</v>
      </c>
      <c r="C65"/>
      <c r="D65" s="42">
        <v>337.96000000000004</v>
      </c>
      <c r="E65" s="208">
        <v>337.72</v>
      </c>
    </row>
    <row r="66" spans="1:4" ht="23.25">
      <c r="A66" s="40">
        <v>23167</v>
      </c>
      <c r="B66" s="41">
        <v>37777</v>
      </c>
      <c r="C66"/>
      <c r="D66" s="42">
        <v>338.18</v>
      </c>
    </row>
    <row r="67" spans="1:4" ht="23.25">
      <c r="A67" s="40">
        <v>23168</v>
      </c>
      <c r="B67" s="41">
        <v>37778</v>
      </c>
      <c r="C67"/>
      <c r="D67" s="42">
        <v>337.91</v>
      </c>
    </row>
    <row r="68" spans="1:4" ht="23.25">
      <c r="A68" s="40">
        <v>23169</v>
      </c>
      <c r="B68" s="41">
        <v>37779</v>
      </c>
      <c r="C68"/>
      <c r="D68" s="42">
        <v>337.78000000000003</v>
      </c>
    </row>
    <row r="69" spans="1:4" ht="23.25">
      <c r="A69" s="40">
        <v>23170</v>
      </c>
      <c r="B69" s="41">
        <v>37780</v>
      </c>
      <c r="C69"/>
      <c r="D69" s="42">
        <v>337.77000000000004</v>
      </c>
    </row>
    <row r="70" spans="1:4" ht="23.25">
      <c r="A70" s="40">
        <v>23171</v>
      </c>
      <c r="B70" s="41">
        <v>37781</v>
      </c>
      <c r="C70"/>
      <c r="D70" s="42">
        <v>337.77000000000004</v>
      </c>
    </row>
    <row r="71" spans="1:4" ht="23.25">
      <c r="A71" s="40">
        <v>23172</v>
      </c>
      <c r="B71" s="41">
        <v>37782</v>
      </c>
      <c r="C71"/>
      <c r="D71" s="42">
        <v>337.76000000000005</v>
      </c>
    </row>
    <row r="72" spans="1:4" ht="23.25">
      <c r="A72" s="40">
        <v>23173</v>
      </c>
      <c r="B72" s="41">
        <v>37783</v>
      </c>
      <c r="C72"/>
      <c r="D72" s="42">
        <v>337.75</v>
      </c>
    </row>
    <row r="73" spans="1:4" ht="23.25">
      <c r="A73" s="40">
        <v>23174</v>
      </c>
      <c r="B73" s="41">
        <v>37784</v>
      </c>
      <c r="C73" s="72"/>
      <c r="D73" s="42">
        <v>337.73</v>
      </c>
    </row>
    <row r="74" spans="1:4" ht="23.25">
      <c r="A74" s="40">
        <v>23175</v>
      </c>
      <c r="B74" s="41">
        <v>37785</v>
      </c>
      <c r="C74" s="72"/>
      <c r="D74" s="42">
        <v>337.72</v>
      </c>
    </row>
    <row r="75" spans="1:4" ht="23.25">
      <c r="A75" s="40">
        <v>23176</v>
      </c>
      <c r="B75" s="41">
        <v>37786</v>
      </c>
      <c r="C75"/>
      <c r="D75" s="42">
        <v>337.72</v>
      </c>
    </row>
    <row r="76" spans="1:4" ht="23.25">
      <c r="A76" s="40">
        <v>23177</v>
      </c>
      <c r="B76" s="41">
        <v>37787</v>
      </c>
      <c r="C76"/>
      <c r="D76" s="42">
        <v>337.74</v>
      </c>
    </row>
    <row r="77" spans="1:5" ht="23.25">
      <c r="A77" s="40">
        <v>23178</v>
      </c>
      <c r="B77" s="41">
        <v>37788</v>
      </c>
      <c r="C77"/>
      <c r="D77" s="42">
        <v>337.76000000000005</v>
      </c>
      <c r="E77" s="208">
        <v>337.74</v>
      </c>
    </row>
    <row r="78" spans="1:4" ht="23.25">
      <c r="A78" s="40">
        <v>23179</v>
      </c>
      <c r="B78" s="41">
        <v>37789</v>
      </c>
      <c r="C78"/>
      <c r="D78" s="42">
        <v>337.75</v>
      </c>
    </row>
    <row r="79" spans="1:4" ht="23.25">
      <c r="A79" s="40">
        <v>23180</v>
      </c>
      <c r="B79" s="41">
        <v>37790</v>
      </c>
      <c r="C79"/>
      <c r="D79" s="42">
        <v>337.76000000000005</v>
      </c>
    </row>
    <row r="80" spans="1:4" ht="23.25">
      <c r="A80" s="40">
        <v>23181</v>
      </c>
      <c r="B80" s="41">
        <v>37791</v>
      </c>
      <c r="C80"/>
      <c r="D80" s="42">
        <v>337.76000000000005</v>
      </c>
    </row>
    <row r="81" spans="1:5" ht="23.25">
      <c r="A81" s="40">
        <v>23182</v>
      </c>
      <c r="B81" s="41">
        <v>37792</v>
      </c>
      <c r="C81"/>
      <c r="D81" s="42">
        <v>338.03000000000003</v>
      </c>
      <c r="E81" s="211"/>
    </row>
    <row r="82" spans="1:4" ht="23.25">
      <c r="A82" s="40">
        <v>23183</v>
      </c>
      <c r="B82" s="41">
        <v>37793</v>
      </c>
      <c r="C82" s="72"/>
      <c r="D82" s="42">
        <v>338.19</v>
      </c>
    </row>
    <row r="83" spans="1:4" ht="23.25">
      <c r="A83" s="40">
        <v>23184</v>
      </c>
      <c r="B83" s="41">
        <v>37794</v>
      </c>
      <c r="C83"/>
      <c r="D83" s="42">
        <v>337.87</v>
      </c>
    </row>
    <row r="84" spans="1:4" ht="23.25">
      <c r="A84" s="40">
        <v>23185</v>
      </c>
      <c r="B84" s="41">
        <v>37795</v>
      </c>
      <c r="C84"/>
      <c r="D84" s="42">
        <v>337.87</v>
      </c>
    </row>
    <row r="85" spans="1:4" ht="23.25">
      <c r="A85" s="40">
        <v>23186</v>
      </c>
      <c r="B85" s="41">
        <v>37796</v>
      </c>
      <c r="C85"/>
      <c r="D85" s="42">
        <v>337.84000000000003</v>
      </c>
    </row>
    <row r="86" spans="1:4" ht="23.25">
      <c r="A86" s="40">
        <v>23187</v>
      </c>
      <c r="B86" s="41">
        <v>37797</v>
      </c>
      <c r="C86"/>
      <c r="D86" s="42">
        <v>337.77000000000004</v>
      </c>
    </row>
    <row r="87" spans="1:4" ht="23.25">
      <c r="A87" s="40">
        <v>23188</v>
      </c>
      <c r="B87" s="41">
        <v>37798</v>
      </c>
      <c r="C87"/>
      <c r="D87" s="42">
        <v>337.76000000000005</v>
      </c>
    </row>
    <row r="88" spans="1:4" ht="23.25">
      <c r="A88" s="40">
        <v>23189</v>
      </c>
      <c r="B88" s="41">
        <v>37799</v>
      </c>
      <c r="C88"/>
      <c r="D88" s="42">
        <v>337.82000000000005</v>
      </c>
    </row>
    <row r="89" spans="1:4" ht="23.25">
      <c r="A89" s="40">
        <v>23190</v>
      </c>
      <c r="B89" s="41">
        <v>37800</v>
      </c>
      <c r="C89"/>
      <c r="D89" s="42">
        <v>337.97</v>
      </c>
    </row>
    <row r="90" spans="1:4" ht="23.25">
      <c r="A90" s="40">
        <v>23191</v>
      </c>
      <c r="B90" s="41">
        <v>37801</v>
      </c>
      <c r="C90"/>
      <c r="D90" s="42">
        <v>337.95000000000005</v>
      </c>
    </row>
    <row r="91" spans="1:4" ht="23.25">
      <c r="A91" s="40">
        <v>23192</v>
      </c>
      <c r="B91" s="41">
        <v>37802</v>
      </c>
      <c r="C91"/>
      <c r="D91" s="42">
        <v>337.88</v>
      </c>
    </row>
    <row r="92" spans="1:4" ht="23.25">
      <c r="A92" s="40">
        <v>23193</v>
      </c>
      <c r="B92" s="41">
        <v>37803</v>
      </c>
      <c r="C92"/>
      <c r="D92" s="42">
        <v>337.82000000000005</v>
      </c>
    </row>
    <row r="93" spans="1:5" ht="23.25">
      <c r="A93" s="40">
        <v>23194</v>
      </c>
      <c r="B93" s="41">
        <v>37804</v>
      </c>
      <c r="C93"/>
      <c r="D93" s="42">
        <v>337.84000000000003</v>
      </c>
      <c r="E93" s="208">
        <v>337.78</v>
      </c>
    </row>
    <row r="94" spans="1:4" ht="23.25">
      <c r="A94" s="40">
        <v>23195</v>
      </c>
      <c r="B94" s="41">
        <v>37805</v>
      </c>
      <c r="C94"/>
      <c r="D94" s="42">
        <v>337.86</v>
      </c>
    </row>
    <row r="95" spans="1:4" ht="23.25">
      <c r="A95" s="40">
        <v>23196</v>
      </c>
      <c r="B95" s="41">
        <v>37806</v>
      </c>
      <c r="C95"/>
      <c r="D95" s="42">
        <v>337.98</v>
      </c>
    </row>
    <row r="96" spans="1:4" ht="23.25">
      <c r="A96" s="40">
        <v>23197</v>
      </c>
      <c r="B96" s="41">
        <v>37807</v>
      </c>
      <c r="C96"/>
      <c r="D96" s="42">
        <v>337.97</v>
      </c>
    </row>
    <row r="97" spans="1:4" ht="23.25">
      <c r="A97" s="40">
        <v>23198</v>
      </c>
      <c r="B97" s="41">
        <v>37808</v>
      </c>
      <c r="C97"/>
      <c r="D97" s="42">
        <v>337.99</v>
      </c>
    </row>
    <row r="98" spans="1:4" ht="23.25">
      <c r="A98" s="40">
        <v>23199</v>
      </c>
      <c r="B98" s="41">
        <v>37809</v>
      </c>
      <c r="C98"/>
      <c r="D98" s="42">
        <v>337.97</v>
      </c>
    </row>
    <row r="99" spans="1:4" ht="23.25">
      <c r="A99" s="40">
        <v>23200</v>
      </c>
      <c r="B99" s="41">
        <v>37810</v>
      </c>
      <c r="C99"/>
      <c r="D99" s="42">
        <v>337.84000000000003</v>
      </c>
    </row>
    <row r="100" spans="1:4" ht="23.25">
      <c r="A100" s="40">
        <v>23201</v>
      </c>
      <c r="B100" s="41">
        <v>37811</v>
      </c>
      <c r="C100"/>
      <c r="D100" s="42">
        <v>338.14000000000004</v>
      </c>
    </row>
    <row r="101" spans="1:4" ht="23.25">
      <c r="A101" s="40">
        <v>23202</v>
      </c>
      <c r="B101" s="41">
        <v>37812</v>
      </c>
      <c r="C101"/>
      <c r="D101" s="42">
        <v>337.98</v>
      </c>
    </row>
    <row r="102" spans="1:5" ht="23.25">
      <c r="A102" s="40">
        <v>23203</v>
      </c>
      <c r="B102" s="41">
        <v>37813</v>
      </c>
      <c r="C102"/>
      <c r="D102" s="42">
        <v>337.94</v>
      </c>
      <c r="E102" s="212"/>
    </row>
    <row r="103" spans="1:5" ht="23.25">
      <c r="A103" s="40">
        <v>23204</v>
      </c>
      <c r="B103" s="41">
        <v>37814</v>
      </c>
      <c r="C103"/>
      <c r="D103" s="42">
        <v>337.88</v>
      </c>
      <c r="E103" s="213"/>
    </row>
    <row r="104" spans="1:4" ht="23.25">
      <c r="A104" s="40">
        <v>23205</v>
      </c>
      <c r="B104" s="41">
        <v>37815</v>
      </c>
      <c r="C104"/>
      <c r="D104" s="42">
        <v>337.94</v>
      </c>
    </row>
    <row r="105" spans="1:4" ht="23.25">
      <c r="A105" s="40">
        <v>23206</v>
      </c>
      <c r="B105" s="41">
        <v>37816</v>
      </c>
      <c r="C105"/>
      <c r="D105" s="42">
        <v>338</v>
      </c>
    </row>
    <row r="106" spans="1:4" ht="23.25">
      <c r="A106" s="40">
        <v>23207</v>
      </c>
      <c r="B106" s="41">
        <v>37817</v>
      </c>
      <c r="C106"/>
      <c r="D106" s="42">
        <v>338.05</v>
      </c>
    </row>
    <row r="107" spans="1:4" ht="23.25">
      <c r="A107" s="40">
        <v>23208</v>
      </c>
      <c r="B107" s="41">
        <v>37818</v>
      </c>
      <c r="C107"/>
      <c r="D107" s="42">
        <v>338.02000000000004</v>
      </c>
    </row>
    <row r="108" spans="1:4" ht="23.25">
      <c r="A108" s="40">
        <v>23209</v>
      </c>
      <c r="B108" s="41">
        <v>37819</v>
      </c>
      <c r="C108"/>
      <c r="D108" s="42">
        <v>337.94</v>
      </c>
    </row>
    <row r="109" spans="1:4" ht="23.25">
      <c r="A109" s="40">
        <v>23210</v>
      </c>
      <c r="B109" s="41">
        <v>37820</v>
      </c>
      <c r="C109"/>
      <c r="D109" s="42">
        <v>338.09000000000003</v>
      </c>
    </row>
    <row r="110" spans="1:5" ht="23.25">
      <c r="A110" s="40">
        <v>23211</v>
      </c>
      <c r="B110" s="41">
        <v>37821</v>
      </c>
      <c r="C110"/>
      <c r="D110" s="42">
        <v>338.05</v>
      </c>
      <c r="E110" s="211"/>
    </row>
    <row r="111" spans="1:4" ht="23.25">
      <c r="A111" s="40">
        <v>23212</v>
      </c>
      <c r="B111" s="41">
        <v>37822</v>
      </c>
      <c r="C111"/>
      <c r="D111" s="42">
        <v>338</v>
      </c>
    </row>
    <row r="112" spans="1:5" ht="23.25">
      <c r="A112" s="40">
        <v>23213</v>
      </c>
      <c r="B112" s="41">
        <v>37823</v>
      </c>
      <c r="C112"/>
      <c r="D112" s="42">
        <v>337.94</v>
      </c>
      <c r="E112" s="212"/>
    </row>
    <row r="113" spans="1:5" ht="23.25">
      <c r="A113" s="40">
        <v>23214</v>
      </c>
      <c r="B113" s="41">
        <v>37824</v>
      </c>
      <c r="C113"/>
      <c r="D113" s="42">
        <v>337.95000000000005</v>
      </c>
      <c r="E113" s="212"/>
    </row>
    <row r="114" spans="1:5" ht="23.25">
      <c r="A114" s="40">
        <v>23215</v>
      </c>
      <c r="B114" s="41">
        <v>37825</v>
      </c>
      <c r="C114"/>
      <c r="D114" s="42">
        <v>337.95000000000005</v>
      </c>
      <c r="E114" s="212"/>
    </row>
    <row r="115" spans="1:5" ht="23.25">
      <c r="A115" s="40">
        <v>23216</v>
      </c>
      <c r="B115" s="41">
        <v>37826</v>
      </c>
      <c r="C115"/>
      <c r="D115" s="42">
        <v>337.95000000000005</v>
      </c>
      <c r="E115" s="212"/>
    </row>
    <row r="116" spans="1:4" ht="23.25">
      <c r="A116" s="40">
        <v>23217</v>
      </c>
      <c r="B116" s="41">
        <v>37827</v>
      </c>
      <c r="C116"/>
      <c r="D116" s="42">
        <v>337.93</v>
      </c>
    </row>
    <row r="117" spans="1:5" ht="23.25">
      <c r="A117" s="40">
        <v>23218</v>
      </c>
      <c r="B117" s="41">
        <v>37828</v>
      </c>
      <c r="C117"/>
      <c r="D117" s="42">
        <v>337.90000000000003</v>
      </c>
      <c r="E117" s="212"/>
    </row>
    <row r="118" spans="1:5" ht="23.25">
      <c r="A118" s="40">
        <v>23219</v>
      </c>
      <c r="B118" s="41">
        <v>37829</v>
      </c>
      <c r="C118"/>
      <c r="D118" s="42">
        <v>338.05</v>
      </c>
      <c r="E118" s="214"/>
    </row>
    <row r="119" spans="1:4" ht="23.25">
      <c r="A119" s="40">
        <v>23220</v>
      </c>
      <c r="B119" s="41">
        <v>37830</v>
      </c>
      <c r="C119"/>
      <c r="D119" s="42">
        <v>338.01000000000005</v>
      </c>
    </row>
    <row r="120" spans="1:4" ht="23.25">
      <c r="A120" s="40">
        <v>23221</v>
      </c>
      <c r="B120" s="41">
        <v>37831</v>
      </c>
      <c r="C120"/>
      <c r="D120" s="42">
        <v>337.95000000000005</v>
      </c>
    </row>
    <row r="121" spans="1:4" ht="23.25">
      <c r="A121" s="40">
        <v>23222</v>
      </c>
      <c r="B121" s="41">
        <v>37832</v>
      </c>
      <c r="C121"/>
      <c r="D121" s="42">
        <v>337.94</v>
      </c>
    </row>
    <row r="122" spans="1:4" ht="23.25">
      <c r="A122" s="40">
        <v>23223</v>
      </c>
      <c r="B122" s="41">
        <v>37833</v>
      </c>
      <c r="C122"/>
      <c r="D122" s="42">
        <v>337.94</v>
      </c>
    </row>
    <row r="123" spans="1:4" ht="23.25">
      <c r="A123" s="40">
        <v>23224</v>
      </c>
      <c r="B123" s="41">
        <v>37834</v>
      </c>
      <c r="C123"/>
      <c r="D123" s="42">
        <v>337.99</v>
      </c>
    </row>
    <row r="124" spans="1:4" ht="23.25">
      <c r="A124" s="40">
        <v>23225</v>
      </c>
      <c r="B124" s="41">
        <v>37835</v>
      </c>
      <c r="C124"/>
      <c r="D124" s="42">
        <v>337.96000000000004</v>
      </c>
    </row>
    <row r="125" spans="1:4" ht="23.25">
      <c r="A125" s="40">
        <v>23226</v>
      </c>
      <c r="B125" s="41">
        <v>37836</v>
      </c>
      <c r="C125"/>
      <c r="D125" s="42">
        <v>338.96000000000004</v>
      </c>
    </row>
    <row r="126" spans="1:5" ht="23.25">
      <c r="A126" s="40">
        <v>23227</v>
      </c>
      <c r="B126" s="41">
        <v>37837</v>
      </c>
      <c r="C126"/>
      <c r="D126" s="42">
        <v>339.8</v>
      </c>
      <c r="E126" s="208">
        <v>339.69</v>
      </c>
    </row>
    <row r="127" spans="1:4" ht="23.25">
      <c r="A127" s="40">
        <v>23228</v>
      </c>
      <c r="B127" s="41">
        <v>37838</v>
      </c>
      <c r="C127"/>
      <c r="D127" s="42">
        <v>339.85</v>
      </c>
    </row>
    <row r="128" spans="1:4" ht="23.25">
      <c r="A128" s="40">
        <v>23229</v>
      </c>
      <c r="B128" s="41">
        <v>37839</v>
      </c>
      <c r="C128"/>
      <c r="D128" s="42">
        <v>339.51000000000005</v>
      </c>
    </row>
    <row r="129" spans="1:4" ht="23.25">
      <c r="A129" s="40">
        <v>23230</v>
      </c>
      <c r="B129" s="41">
        <v>37840</v>
      </c>
      <c r="C129"/>
      <c r="D129" s="42">
        <v>338.95000000000005</v>
      </c>
    </row>
    <row r="130" spans="1:4" ht="23.25">
      <c r="A130" s="40">
        <v>23231</v>
      </c>
      <c r="B130" s="41">
        <v>37841</v>
      </c>
      <c r="C130"/>
      <c r="D130" s="42">
        <v>338.77000000000004</v>
      </c>
    </row>
    <row r="131" spans="1:4" ht="23.25">
      <c r="A131" s="40">
        <v>23232</v>
      </c>
      <c r="B131" s="41">
        <v>37842</v>
      </c>
      <c r="C131"/>
      <c r="D131" s="42">
        <v>338.81</v>
      </c>
    </row>
    <row r="132" spans="1:4" ht="23.25">
      <c r="A132" s="40">
        <v>23233</v>
      </c>
      <c r="B132" s="41">
        <v>37843</v>
      </c>
      <c r="C132"/>
      <c r="D132" s="42">
        <v>338.76000000000005</v>
      </c>
    </row>
    <row r="133" spans="1:4" ht="23.25">
      <c r="A133" s="40">
        <v>23234</v>
      </c>
      <c r="B133" s="41">
        <v>37844</v>
      </c>
      <c r="C133"/>
      <c r="D133" s="42">
        <v>338.48</v>
      </c>
    </row>
    <row r="134" spans="1:4" ht="23.25">
      <c r="A134" s="40">
        <v>23235</v>
      </c>
      <c r="B134" s="41">
        <v>37845</v>
      </c>
      <c r="C134"/>
      <c r="D134" s="42">
        <v>338.83000000000004</v>
      </c>
    </row>
    <row r="135" spans="1:4" ht="23.25">
      <c r="A135" s="40">
        <v>23236</v>
      </c>
      <c r="B135" s="41">
        <v>37846</v>
      </c>
      <c r="C135"/>
      <c r="D135" s="42">
        <v>338.40000000000003</v>
      </c>
    </row>
    <row r="136" spans="1:5" ht="23.25">
      <c r="A136" s="40">
        <v>23237</v>
      </c>
      <c r="B136" s="41">
        <v>37847</v>
      </c>
      <c r="C136"/>
      <c r="D136" s="42">
        <v>338.39000000000004</v>
      </c>
      <c r="E136" s="208">
        <v>338.16</v>
      </c>
    </row>
    <row r="137" spans="1:4" ht="23.25">
      <c r="A137" s="40">
        <v>23238</v>
      </c>
      <c r="B137" s="41">
        <v>37848</v>
      </c>
      <c r="C137"/>
      <c r="D137" s="42">
        <v>338.54</v>
      </c>
    </row>
    <row r="138" spans="1:4" ht="23.25">
      <c r="A138" s="40">
        <v>23239</v>
      </c>
      <c r="B138" s="41">
        <v>37849</v>
      </c>
      <c r="C138"/>
      <c r="D138" s="42">
        <v>338.5</v>
      </c>
    </row>
    <row r="139" spans="1:4" ht="23.25">
      <c r="A139" s="40">
        <v>23240</v>
      </c>
      <c r="B139" s="41">
        <v>37850</v>
      </c>
      <c r="C139"/>
      <c r="D139" s="42">
        <v>338.3</v>
      </c>
    </row>
    <row r="140" spans="1:4" ht="23.25">
      <c r="A140" s="40">
        <v>23241</v>
      </c>
      <c r="B140" s="41">
        <v>37851</v>
      </c>
      <c r="C140"/>
      <c r="D140" s="42">
        <v>338.21000000000004</v>
      </c>
    </row>
    <row r="141" spans="1:4" ht="23.25">
      <c r="A141" s="40">
        <v>23242</v>
      </c>
      <c r="B141" s="41">
        <v>37852</v>
      </c>
      <c r="C141"/>
      <c r="D141" s="42">
        <v>338.18</v>
      </c>
    </row>
    <row r="142" spans="1:4" ht="23.25">
      <c r="A142" s="40">
        <v>23243</v>
      </c>
      <c r="B142" s="41">
        <v>37853</v>
      </c>
      <c r="C142"/>
      <c r="D142" s="42">
        <v>338.20000000000005</v>
      </c>
    </row>
    <row r="143" spans="1:4" ht="23.25">
      <c r="A143" s="40">
        <v>23244</v>
      </c>
      <c r="B143" s="41">
        <v>37854</v>
      </c>
      <c r="C143"/>
      <c r="D143" s="42">
        <v>338.25</v>
      </c>
    </row>
    <row r="144" spans="1:4" ht="23.25">
      <c r="A144" s="40">
        <v>23245</v>
      </c>
      <c r="B144" s="41">
        <v>37855</v>
      </c>
      <c r="C144"/>
      <c r="D144" s="42">
        <v>338.47</v>
      </c>
    </row>
    <row r="145" spans="1:4" ht="23.25">
      <c r="A145" s="40">
        <v>23246</v>
      </c>
      <c r="B145" s="41">
        <v>37856</v>
      </c>
      <c r="C145"/>
      <c r="D145" s="42">
        <v>339.27000000000004</v>
      </c>
    </row>
    <row r="146" spans="1:4" ht="23.25">
      <c r="A146" s="40">
        <v>23247</v>
      </c>
      <c r="B146" s="41">
        <v>37857</v>
      </c>
      <c r="C146"/>
      <c r="D146" s="42">
        <v>339.28000000000003</v>
      </c>
    </row>
    <row r="147" spans="1:5" ht="23.25">
      <c r="A147" s="40">
        <v>23248</v>
      </c>
      <c r="B147" s="41">
        <v>37858</v>
      </c>
      <c r="C147"/>
      <c r="D147" s="42">
        <v>338.62</v>
      </c>
      <c r="E147" s="208">
        <v>338.53</v>
      </c>
    </row>
    <row r="148" spans="1:4" ht="23.25">
      <c r="A148" s="40">
        <v>23249</v>
      </c>
      <c r="B148" s="41">
        <v>37859</v>
      </c>
      <c r="C148"/>
      <c r="D148" s="42">
        <v>338.47</v>
      </c>
    </row>
    <row r="149" spans="1:4" ht="23.25">
      <c r="A149" s="40">
        <v>23250</v>
      </c>
      <c r="B149" s="41">
        <v>37860</v>
      </c>
      <c r="C149"/>
      <c r="D149" s="42">
        <v>338.23</v>
      </c>
    </row>
    <row r="150" spans="1:4" ht="23.25">
      <c r="A150" s="40">
        <v>23251</v>
      </c>
      <c r="B150" s="41">
        <v>37861</v>
      </c>
      <c r="C150"/>
      <c r="D150" s="42">
        <v>338.25</v>
      </c>
    </row>
    <row r="151" spans="1:4" ht="23.25">
      <c r="A151" s="40">
        <v>23252</v>
      </c>
      <c r="B151" s="41">
        <v>37862</v>
      </c>
      <c r="C151"/>
      <c r="D151" s="42">
        <v>338.22</v>
      </c>
    </row>
    <row r="152" spans="1:4" ht="23.25">
      <c r="A152" s="40">
        <v>23253</v>
      </c>
      <c r="B152" s="41">
        <v>37863</v>
      </c>
      <c r="C152"/>
      <c r="D152" s="42">
        <v>338.20000000000005</v>
      </c>
    </row>
    <row r="153" spans="1:4" ht="23.25">
      <c r="A153" s="40">
        <v>23254</v>
      </c>
      <c r="B153" s="41">
        <v>37864</v>
      </c>
      <c r="C153"/>
      <c r="D153" s="42">
        <v>338.18</v>
      </c>
    </row>
    <row r="154" spans="1:4" ht="23.25">
      <c r="A154" s="40">
        <v>23255</v>
      </c>
      <c r="B154" s="41">
        <v>37865</v>
      </c>
      <c r="C154"/>
      <c r="D154" s="42">
        <v>338.27000000000004</v>
      </c>
    </row>
    <row r="155" spans="1:5" ht="23.25">
      <c r="A155" s="40">
        <v>23256</v>
      </c>
      <c r="B155" s="41">
        <v>37866</v>
      </c>
      <c r="C155"/>
      <c r="D155" s="42">
        <v>338.35</v>
      </c>
      <c r="E155" s="208">
        <v>338.17</v>
      </c>
    </row>
    <row r="156" spans="1:4" ht="23.25">
      <c r="A156" s="40">
        <v>23257</v>
      </c>
      <c r="B156" s="41">
        <v>37867</v>
      </c>
      <c r="C156"/>
      <c r="D156" s="42">
        <v>338.24</v>
      </c>
    </row>
    <row r="157" spans="1:4" ht="23.25">
      <c r="A157" s="40">
        <v>23258</v>
      </c>
      <c r="B157" s="41">
        <v>37868</v>
      </c>
      <c r="C157"/>
      <c r="D157" s="42">
        <v>338.31</v>
      </c>
    </row>
    <row r="158" spans="1:4" ht="23.25">
      <c r="A158" s="40">
        <v>23259</v>
      </c>
      <c r="B158" s="41">
        <v>37869</v>
      </c>
      <c r="C158"/>
      <c r="D158" s="42">
        <v>338.05</v>
      </c>
    </row>
    <row r="159" spans="1:4" ht="23.25">
      <c r="A159" s="40">
        <v>23260</v>
      </c>
      <c r="B159" s="41">
        <v>37870</v>
      </c>
      <c r="C159"/>
      <c r="D159" s="42">
        <v>338.02000000000004</v>
      </c>
    </row>
    <row r="160" spans="1:4" ht="23.25">
      <c r="A160" s="40">
        <v>23261</v>
      </c>
      <c r="B160" s="41">
        <v>37871</v>
      </c>
      <c r="C160"/>
      <c r="D160" s="42">
        <v>338.01000000000005</v>
      </c>
    </row>
    <row r="161" spans="1:4" ht="23.25">
      <c r="A161" s="40">
        <v>23262</v>
      </c>
      <c r="B161" s="41">
        <v>37872</v>
      </c>
      <c r="C161"/>
      <c r="D161" s="42">
        <v>338.03000000000003</v>
      </c>
    </row>
    <row r="162" spans="1:4" ht="23.25">
      <c r="A162" s="40">
        <v>23263</v>
      </c>
      <c r="B162" s="41">
        <v>37873</v>
      </c>
      <c r="C162"/>
      <c r="D162" s="42">
        <v>338.14000000000004</v>
      </c>
    </row>
    <row r="163" spans="1:4" ht="23.25">
      <c r="A163" s="40">
        <v>23264</v>
      </c>
      <c r="B163" s="41">
        <v>37874</v>
      </c>
      <c r="C163"/>
      <c r="D163" s="42">
        <v>338.13</v>
      </c>
    </row>
    <row r="164" spans="1:4" ht="23.25">
      <c r="A164" s="40">
        <v>23265</v>
      </c>
      <c r="B164" s="41">
        <v>37875</v>
      </c>
      <c r="C164"/>
      <c r="D164" s="50">
        <v>338.16</v>
      </c>
    </row>
    <row r="165" spans="1:4" ht="23.25">
      <c r="A165" s="40">
        <v>23266</v>
      </c>
      <c r="B165" s="41">
        <v>37876</v>
      </c>
      <c r="C165"/>
      <c r="D165" s="50">
        <v>338.19</v>
      </c>
    </row>
    <row r="166" spans="1:4" ht="23.25">
      <c r="A166" s="40">
        <v>23267</v>
      </c>
      <c r="B166" s="41">
        <v>37877</v>
      </c>
      <c r="C166"/>
      <c r="D166" s="50">
        <v>338.24</v>
      </c>
    </row>
    <row r="167" spans="1:4" ht="23.25">
      <c r="A167" s="40">
        <v>23268</v>
      </c>
      <c r="B167" s="41">
        <v>37878</v>
      </c>
      <c r="C167"/>
      <c r="D167" s="50">
        <v>338.24</v>
      </c>
    </row>
    <row r="168" spans="1:5" ht="23.25">
      <c r="A168" s="40">
        <v>23269</v>
      </c>
      <c r="B168" s="41">
        <v>37879</v>
      </c>
      <c r="C168"/>
      <c r="D168" s="50">
        <v>338.1</v>
      </c>
      <c r="E168" s="208">
        <v>338.08</v>
      </c>
    </row>
    <row r="169" spans="1:4" ht="23.25">
      <c r="A169" s="40">
        <v>23270</v>
      </c>
      <c r="B169" s="41">
        <v>37880</v>
      </c>
      <c r="C169"/>
      <c r="D169" s="50">
        <v>338.1</v>
      </c>
    </row>
    <row r="170" spans="1:4" ht="23.25">
      <c r="A170" s="40">
        <v>23271</v>
      </c>
      <c r="B170" s="41">
        <v>37881</v>
      </c>
      <c r="C170"/>
      <c r="D170" s="50">
        <v>338.12</v>
      </c>
    </row>
    <row r="171" spans="1:4" ht="23.25">
      <c r="A171" s="40">
        <v>23272</v>
      </c>
      <c r="B171" s="41">
        <v>37882</v>
      </c>
      <c r="C171"/>
      <c r="D171" s="50">
        <v>338.12</v>
      </c>
    </row>
    <row r="172" spans="1:4" ht="23.25">
      <c r="A172" s="40">
        <v>23273</v>
      </c>
      <c r="B172" s="41">
        <v>37883</v>
      </c>
      <c r="C172"/>
      <c r="D172" s="50">
        <v>338.20000000000005</v>
      </c>
    </row>
    <row r="173" spans="1:4" ht="23.25">
      <c r="A173" s="40">
        <v>23274</v>
      </c>
      <c r="B173" s="41">
        <v>37884</v>
      </c>
      <c r="C173"/>
      <c r="D173" s="50">
        <v>338.21000000000004</v>
      </c>
    </row>
    <row r="174" spans="1:5" ht="23.25">
      <c r="A174" s="40">
        <v>23275</v>
      </c>
      <c r="B174" s="41">
        <v>37885</v>
      </c>
      <c r="C174"/>
      <c r="D174" s="50">
        <v>338.40000000000003</v>
      </c>
      <c r="E174" s="208">
        <v>338.28</v>
      </c>
    </row>
    <row r="175" spans="1:4" ht="23.25">
      <c r="A175" s="40">
        <v>23276</v>
      </c>
      <c r="B175" s="41">
        <v>37886</v>
      </c>
      <c r="C175"/>
      <c r="D175" s="50">
        <v>338.37</v>
      </c>
    </row>
    <row r="176" spans="1:4" ht="23.25">
      <c r="A176" s="40">
        <v>23277</v>
      </c>
      <c r="B176" s="41">
        <v>37887</v>
      </c>
      <c r="C176"/>
      <c r="D176" s="50">
        <v>338.25</v>
      </c>
    </row>
    <row r="177" spans="1:4" ht="23.25">
      <c r="A177" s="40">
        <v>23278</v>
      </c>
      <c r="B177" s="41">
        <v>37888</v>
      </c>
      <c r="C177"/>
      <c r="D177" s="50">
        <v>338.26000000000005</v>
      </c>
    </row>
    <row r="178" spans="1:4" ht="23.25">
      <c r="A178" s="40">
        <v>23279</v>
      </c>
      <c r="B178" s="41">
        <v>37889</v>
      </c>
      <c r="C178"/>
      <c r="D178" s="50">
        <v>338.23</v>
      </c>
    </row>
    <row r="179" spans="1:4" ht="23.25">
      <c r="A179" s="40">
        <v>23280</v>
      </c>
      <c r="B179" s="41">
        <v>37890</v>
      </c>
      <c r="C179"/>
      <c r="D179" s="50">
        <v>338.31</v>
      </c>
    </row>
    <row r="180" spans="1:4" ht="23.25">
      <c r="A180" s="40">
        <v>23281</v>
      </c>
      <c r="B180" s="41">
        <v>37891</v>
      </c>
      <c r="C180"/>
      <c r="D180" s="42">
        <v>338.31</v>
      </c>
    </row>
    <row r="181" spans="1:4" ht="23.25">
      <c r="A181" s="40">
        <v>23282</v>
      </c>
      <c r="B181" s="41">
        <v>37892</v>
      </c>
      <c r="C181"/>
      <c r="D181" s="42">
        <v>338.15000000000003</v>
      </c>
    </row>
    <row r="182" spans="1:4" ht="23.25">
      <c r="A182" s="40">
        <v>23283</v>
      </c>
      <c r="B182" s="41">
        <v>37893</v>
      </c>
      <c r="C182"/>
      <c r="D182" s="42">
        <v>338.15000000000003</v>
      </c>
    </row>
    <row r="183" spans="1:4" ht="23.25">
      <c r="A183" s="40">
        <v>23284</v>
      </c>
      <c r="B183" s="41">
        <v>37894</v>
      </c>
      <c r="C183"/>
      <c r="D183" s="42">
        <v>338.19</v>
      </c>
    </row>
    <row r="184" spans="1:4" ht="23.25">
      <c r="A184" s="40">
        <v>23285</v>
      </c>
      <c r="B184" s="41">
        <v>37895</v>
      </c>
      <c r="C184"/>
      <c r="D184" s="42">
        <v>338.22</v>
      </c>
    </row>
    <row r="185" spans="1:4" ht="23.25">
      <c r="A185" s="40">
        <v>23286</v>
      </c>
      <c r="B185" s="41">
        <v>37896</v>
      </c>
      <c r="C185"/>
      <c r="D185" s="42">
        <v>338.19</v>
      </c>
    </row>
    <row r="186" spans="1:4" ht="23.25">
      <c r="A186" s="40">
        <v>23287</v>
      </c>
      <c r="B186" s="41">
        <v>37897</v>
      </c>
      <c r="C186"/>
      <c r="D186" s="42">
        <v>338.16</v>
      </c>
    </row>
    <row r="187" spans="1:4" ht="23.25">
      <c r="A187" s="40">
        <v>23288</v>
      </c>
      <c r="B187" s="41">
        <v>37898</v>
      </c>
      <c r="C187"/>
      <c r="D187" s="42">
        <v>338.19</v>
      </c>
    </row>
    <row r="188" spans="1:4" ht="23.25">
      <c r="A188" s="40">
        <v>23289</v>
      </c>
      <c r="B188" s="41">
        <v>37899</v>
      </c>
      <c r="C188"/>
      <c r="D188" s="42">
        <v>338.18</v>
      </c>
    </row>
    <row r="189" spans="1:4" ht="23.25">
      <c r="A189" s="40">
        <v>23290</v>
      </c>
      <c r="B189" s="41">
        <v>37900</v>
      </c>
      <c r="C189"/>
      <c r="D189" s="42">
        <v>338.26000000000005</v>
      </c>
    </row>
    <row r="190" spans="1:4" ht="23.25">
      <c r="A190" s="40">
        <v>23291</v>
      </c>
      <c r="B190" s="41">
        <v>37901</v>
      </c>
      <c r="C190"/>
      <c r="D190" s="42">
        <v>338.38</v>
      </c>
    </row>
    <row r="191" spans="1:4" ht="23.25">
      <c r="A191" s="40">
        <v>23292</v>
      </c>
      <c r="B191" s="41">
        <v>37902</v>
      </c>
      <c r="C191"/>
      <c r="D191" s="42">
        <v>338.22</v>
      </c>
    </row>
    <row r="192" spans="1:4" ht="23.25">
      <c r="A192" s="40">
        <v>23293</v>
      </c>
      <c r="B192" s="41">
        <v>37903</v>
      </c>
      <c r="C192"/>
      <c r="D192" s="42">
        <v>338.1</v>
      </c>
    </row>
    <row r="193" spans="1:4" ht="23.25">
      <c r="A193" s="40">
        <v>23294</v>
      </c>
      <c r="B193" s="41">
        <v>37904</v>
      </c>
      <c r="C193"/>
      <c r="D193" s="42">
        <v>338.06</v>
      </c>
    </row>
    <row r="194" spans="1:4" ht="23.25">
      <c r="A194" s="40">
        <v>23295</v>
      </c>
      <c r="B194" s="41">
        <v>37905</v>
      </c>
      <c r="C194"/>
      <c r="D194" s="42">
        <v>338.03000000000003</v>
      </c>
    </row>
    <row r="195" spans="1:4" ht="23.25">
      <c r="A195" s="40">
        <v>23296</v>
      </c>
      <c r="B195" s="41">
        <v>37906</v>
      </c>
      <c r="C195"/>
      <c r="D195" s="42">
        <v>337.98</v>
      </c>
    </row>
    <row r="196" spans="1:4" ht="23.25">
      <c r="A196" s="40">
        <v>23297</v>
      </c>
      <c r="B196" s="41">
        <v>37907</v>
      </c>
      <c r="C196"/>
      <c r="D196" s="42">
        <v>337.99</v>
      </c>
    </row>
    <row r="197" spans="1:5" ht="23.25">
      <c r="A197" s="40">
        <v>23298</v>
      </c>
      <c r="B197" s="41">
        <v>37908</v>
      </c>
      <c r="C197"/>
      <c r="D197" s="42">
        <v>337.99</v>
      </c>
      <c r="E197" s="208">
        <v>337.99</v>
      </c>
    </row>
    <row r="198" spans="1:4" ht="23.25">
      <c r="A198" s="40">
        <v>23299</v>
      </c>
      <c r="B198" s="41">
        <v>37909</v>
      </c>
      <c r="C198"/>
      <c r="D198" s="42">
        <v>337.99</v>
      </c>
    </row>
    <row r="199" spans="1:5" ht="23.25">
      <c r="A199" s="40">
        <v>23300</v>
      </c>
      <c r="B199" s="41">
        <v>37910</v>
      </c>
      <c r="C199"/>
      <c r="D199" s="42">
        <v>338</v>
      </c>
      <c r="E199" s="211"/>
    </row>
    <row r="200" spans="1:4" ht="23.25">
      <c r="A200" s="40">
        <v>23301</v>
      </c>
      <c r="B200" s="41">
        <v>37911</v>
      </c>
      <c r="C200"/>
      <c r="D200" s="42">
        <v>338</v>
      </c>
    </row>
    <row r="201" spans="1:4" ht="23.25">
      <c r="A201" s="40">
        <v>23302</v>
      </c>
      <c r="B201" s="41">
        <v>37912</v>
      </c>
      <c r="C201"/>
      <c r="D201" s="42">
        <v>338</v>
      </c>
    </row>
    <row r="202" spans="1:4" ht="23.25">
      <c r="A202" s="40">
        <v>23303</v>
      </c>
      <c r="B202" s="41">
        <v>37913</v>
      </c>
      <c r="C202"/>
      <c r="D202" s="42">
        <v>337.98</v>
      </c>
    </row>
    <row r="203" spans="1:4" ht="23.25">
      <c r="A203" s="40">
        <v>23304</v>
      </c>
      <c r="B203" s="41">
        <v>37914</v>
      </c>
      <c r="C203"/>
      <c r="D203" s="42">
        <v>337.99</v>
      </c>
    </row>
    <row r="204" spans="1:4" ht="23.25">
      <c r="A204" s="40">
        <v>23305</v>
      </c>
      <c r="B204" s="41">
        <v>37915</v>
      </c>
      <c r="C204" s="72"/>
      <c r="D204" s="42">
        <v>338.01000000000005</v>
      </c>
    </row>
    <row r="205" spans="1:5" ht="23.25">
      <c r="A205" s="40">
        <v>23306</v>
      </c>
      <c r="B205" s="41">
        <v>37916</v>
      </c>
      <c r="C205"/>
      <c r="D205" s="42">
        <v>338.02000000000004</v>
      </c>
      <c r="E205" s="208">
        <v>337.99</v>
      </c>
    </row>
    <row r="206" spans="1:4" ht="23.25">
      <c r="A206" s="40">
        <v>23307</v>
      </c>
      <c r="B206" s="41">
        <v>37917</v>
      </c>
      <c r="C206"/>
      <c r="D206" s="42">
        <v>338.03000000000003</v>
      </c>
    </row>
    <row r="207" spans="1:4" ht="23.25">
      <c r="A207" s="40">
        <v>23308</v>
      </c>
      <c r="B207" s="41">
        <v>37918</v>
      </c>
      <c r="C207"/>
      <c r="D207" s="42">
        <v>338.02000000000004</v>
      </c>
    </row>
    <row r="208" spans="1:4" ht="23.25">
      <c r="A208" s="40">
        <v>23309</v>
      </c>
      <c r="B208" s="41">
        <v>37919</v>
      </c>
      <c r="C208"/>
      <c r="D208" s="42">
        <v>338.04</v>
      </c>
    </row>
    <row r="209" spans="1:4" ht="23.25">
      <c r="A209" s="40">
        <v>23310</v>
      </c>
      <c r="B209" s="41">
        <v>37920</v>
      </c>
      <c r="C209"/>
      <c r="D209" s="42">
        <v>337.99</v>
      </c>
    </row>
    <row r="210" spans="1:4" ht="23.25">
      <c r="A210" s="40">
        <v>23311</v>
      </c>
      <c r="B210" s="41">
        <v>37921</v>
      </c>
      <c r="C210" s="72"/>
      <c r="D210" s="42">
        <v>337.98</v>
      </c>
    </row>
    <row r="211" spans="1:4" ht="23.25">
      <c r="A211" s="40">
        <v>23312</v>
      </c>
      <c r="B211" s="41">
        <v>37922</v>
      </c>
      <c r="C211"/>
      <c r="D211" s="42">
        <v>338</v>
      </c>
    </row>
    <row r="212" spans="1:5" ht="23.25">
      <c r="A212" s="40">
        <v>23313</v>
      </c>
      <c r="B212" s="41">
        <v>37923</v>
      </c>
      <c r="C212"/>
      <c r="D212" s="42">
        <v>337.99</v>
      </c>
      <c r="E212" s="211"/>
    </row>
    <row r="213" spans="1:4" ht="23.25">
      <c r="A213" s="40">
        <v>23314</v>
      </c>
      <c r="B213" s="41">
        <v>37924</v>
      </c>
      <c r="C213"/>
      <c r="D213" s="42">
        <v>338.13</v>
      </c>
    </row>
    <row r="214" spans="1:4" ht="23.25">
      <c r="A214" s="40">
        <v>23315</v>
      </c>
      <c r="B214" s="41">
        <v>37925</v>
      </c>
      <c r="C214"/>
      <c r="D214" s="42">
        <v>338.05</v>
      </c>
    </row>
    <row r="215" spans="1:4" ht="23.25">
      <c r="A215" s="40">
        <v>23316</v>
      </c>
      <c r="B215" s="41">
        <v>37926</v>
      </c>
      <c r="C215"/>
      <c r="D215" s="42">
        <v>338.08000000000004</v>
      </c>
    </row>
    <row r="216" spans="1:4" ht="23.25">
      <c r="A216" s="40">
        <v>23317</v>
      </c>
      <c r="B216" s="41">
        <v>37927</v>
      </c>
      <c r="C216"/>
      <c r="D216" s="42">
        <v>338.05</v>
      </c>
    </row>
    <row r="217" spans="1:5" ht="23.25">
      <c r="A217" s="40">
        <v>23318</v>
      </c>
      <c r="B217" s="41">
        <v>37928</v>
      </c>
      <c r="C217"/>
      <c r="D217" s="42">
        <v>338.02000000000004</v>
      </c>
      <c r="E217" s="208">
        <v>338.01</v>
      </c>
    </row>
    <row r="218" spans="1:4" ht="23.25">
      <c r="A218" s="40">
        <v>23319</v>
      </c>
      <c r="B218" s="41">
        <v>37929</v>
      </c>
      <c r="C218"/>
      <c r="D218" s="42">
        <v>337.98</v>
      </c>
    </row>
    <row r="219" spans="1:4" ht="23.25">
      <c r="A219" s="40">
        <v>23320</v>
      </c>
      <c r="B219" s="41">
        <v>37930</v>
      </c>
      <c r="C219"/>
      <c r="D219" s="42">
        <v>338</v>
      </c>
    </row>
    <row r="220" spans="1:4" ht="23.25">
      <c r="A220" s="40">
        <v>23321</v>
      </c>
      <c r="B220" s="41">
        <v>37931</v>
      </c>
      <c r="C220"/>
      <c r="D220" s="42">
        <v>338.09000000000003</v>
      </c>
    </row>
    <row r="221" spans="1:4" ht="23.25">
      <c r="A221" s="40">
        <v>23322</v>
      </c>
      <c r="B221" s="41">
        <v>37932</v>
      </c>
      <c r="C221"/>
      <c r="D221" s="42">
        <v>338.04</v>
      </c>
    </row>
    <row r="222" spans="1:4" ht="23.25">
      <c r="A222" s="40">
        <v>23323</v>
      </c>
      <c r="B222" s="41">
        <v>37933</v>
      </c>
      <c r="C222"/>
      <c r="D222" s="42">
        <v>338.06</v>
      </c>
    </row>
    <row r="223" spans="1:4" ht="23.25">
      <c r="A223" s="40">
        <v>23324</v>
      </c>
      <c r="B223" s="41">
        <v>37934</v>
      </c>
      <c r="C223"/>
      <c r="D223" s="42">
        <v>338.05</v>
      </c>
    </row>
    <row r="224" spans="1:5" ht="23.25">
      <c r="A224" s="40">
        <v>23325</v>
      </c>
      <c r="B224" s="41">
        <v>37935</v>
      </c>
      <c r="C224"/>
      <c r="D224" s="42">
        <v>338.08000000000004</v>
      </c>
      <c r="E224" s="208">
        <v>338.03</v>
      </c>
    </row>
    <row r="225" spans="1:4" ht="23.25">
      <c r="A225" s="40">
        <v>23326</v>
      </c>
      <c r="B225" s="41">
        <v>37936</v>
      </c>
      <c r="C225"/>
      <c r="D225" s="42">
        <v>337.98</v>
      </c>
    </row>
    <row r="226" spans="1:4" ht="23.25">
      <c r="A226" s="40">
        <v>23327</v>
      </c>
      <c r="B226" s="41">
        <v>37937</v>
      </c>
      <c r="C226"/>
      <c r="D226" s="42">
        <v>337.94</v>
      </c>
    </row>
    <row r="227" spans="1:4" ht="23.25">
      <c r="A227" s="40">
        <v>23328</v>
      </c>
      <c r="B227" s="41">
        <v>37938</v>
      </c>
      <c r="C227"/>
      <c r="D227" s="42">
        <v>337.92</v>
      </c>
    </row>
    <row r="228" spans="1:4" ht="23.25">
      <c r="A228" s="40">
        <v>23329</v>
      </c>
      <c r="B228" s="41">
        <v>37939</v>
      </c>
      <c r="C228"/>
      <c r="D228" s="42">
        <v>337.92</v>
      </c>
    </row>
    <row r="229" spans="1:4" ht="23.25">
      <c r="A229" s="40">
        <v>23330</v>
      </c>
      <c r="B229" s="41">
        <v>37940</v>
      </c>
      <c r="C229"/>
      <c r="D229" s="42">
        <v>337.90000000000003</v>
      </c>
    </row>
    <row r="230" spans="1:4" ht="23.25">
      <c r="A230" s="40">
        <v>23331</v>
      </c>
      <c r="B230" s="41">
        <v>37941</v>
      </c>
      <c r="C230"/>
      <c r="D230" s="42">
        <v>337.90000000000003</v>
      </c>
    </row>
    <row r="231" spans="1:4" ht="23.25">
      <c r="A231" s="40">
        <v>23332</v>
      </c>
      <c r="B231" s="41">
        <v>37942</v>
      </c>
      <c r="C231"/>
      <c r="D231" s="42">
        <v>337.90000000000003</v>
      </c>
    </row>
    <row r="232" spans="1:5" ht="23.25">
      <c r="A232" s="40">
        <v>23333</v>
      </c>
      <c r="B232" s="41">
        <v>37943</v>
      </c>
      <c r="C232"/>
      <c r="D232" s="42">
        <v>337.91</v>
      </c>
      <c r="E232" s="208">
        <v>337.9</v>
      </c>
    </row>
    <row r="233" spans="1:4" ht="23.25">
      <c r="A233" s="40">
        <v>23334</v>
      </c>
      <c r="B233" s="41">
        <v>37944</v>
      </c>
      <c r="C233"/>
      <c r="D233" s="42">
        <v>337.90000000000003</v>
      </c>
    </row>
    <row r="234" spans="1:4" ht="23.25">
      <c r="A234" s="40">
        <v>23335</v>
      </c>
      <c r="B234" s="41">
        <v>37945</v>
      </c>
      <c r="C234"/>
      <c r="D234" s="42">
        <v>337.90000000000003</v>
      </c>
    </row>
    <row r="235" spans="1:4" ht="23.25">
      <c r="A235" s="40">
        <v>23336</v>
      </c>
      <c r="B235" s="41">
        <v>37946</v>
      </c>
      <c r="C235"/>
      <c r="D235" s="42">
        <v>337.90000000000003</v>
      </c>
    </row>
    <row r="236" spans="1:4" ht="23.25">
      <c r="A236" s="40">
        <v>23337</v>
      </c>
      <c r="B236" s="41">
        <v>37947</v>
      </c>
      <c r="C236"/>
      <c r="D236" s="42">
        <v>337.88</v>
      </c>
    </row>
    <row r="237" spans="1:4" ht="23.25">
      <c r="A237" s="40">
        <v>23338</v>
      </c>
      <c r="B237" s="41">
        <v>37948</v>
      </c>
      <c r="C237"/>
      <c r="D237" s="42">
        <v>337.88</v>
      </c>
    </row>
    <row r="238" spans="1:4" ht="23.25">
      <c r="A238" s="40">
        <v>23339</v>
      </c>
      <c r="B238" s="41">
        <v>37949</v>
      </c>
      <c r="C238"/>
      <c r="D238" s="42">
        <v>337.88</v>
      </c>
    </row>
    <row r="239" spans="1:4" ht="23.25">
      <c r="A239" s="40">
        <v>23340</v>
      </c>
      <c r="B239" s="41">
        <v>37950</v>
      </c>
      <c r="C239"/>
      <c r="D239" s="50">
        <v>337.88</v>
      </c>
    </row>
    <row r="240" spans="1:4" ht="23.25">
      <c r="A240" s="40">
        <v>23341</v>
      </c>
      <c r="B240" s="41">
        <v>37951</v>
      </c>
      <c r="C240"/>
      <c r="D240" s="50">
        <v>337.88</v>
      </c>
    </row>
    <row r="241" spans="1:4" ht="23.25">
      <c r="A241" s="40">
        <v>23342</v>
      </c>
      <c r="B241" s="41">
        <v>37952</v>
      </c>
      <c r="C241"/>
      <c r="D241" s="42">
        <v>337.88</v>
      </c>
    </row>
    <row r="242" spans="1:5" ht="23.25">
      <c r="A242" s="40">
        <v>23343</v>
      </c>
      <c r="B242" s="41">
        <v>37953</v>
      </c>
      <c r="C242"/>
      <c r="D242" s="42">
        <v>337.87</v>
      </c>
      <c r="E242" s="211"/>
    </row>
    <row r="243" spans="1:7" ht="23.25">
      <c r="A243" s="40">
        <v>23344</v>
      </c>
      <c r="B243" s="41">
        <v>37954</v>
      </c>
      <c r="C243"/>
      <c r="D243" s="42">
        <v>337.86</v>
      </c>
      <c r="G243" s="43" t="s">
        <v>203</v>
      </c>
    </row>
    <row r="244" spans="1:4" ht="23.25">
      <c r="A244" s="40">
        <v>23345</v>
      </c>
      <c r="B244" s="41">
        <v>37955</v>
      </c>
      <c r="C244"/>
      <c r="D244" s="42">
        <v>337.87</v>
      </c>
    </row>
    <row r="245" spans="1:5" ht="23.25">
      <c r="A245" s="40">
        <v>23346</v>
      </c>
      <c r="B245" s="41">
        <v>37956</v>
      </c>
      <c r="C245"/>
      <c r="D245" s="42">
        <v>337.87</v>
      </c>
      <c r="E245" s="208">
        <v>337.85</v>
      </c>
    </row>
    <row r="246" spans="1:4" ht="23.25">
      <c r="A246" s="40">
        <v>23347</v>
      </c>
      <c r="B246" s="41">
        <v>37957</v>
      </c>
      <c r="C246"/>
      <c r="D246" s="42">
        <v>337.88</v>
      </c>
    </row>
    <row r="247" spans="1:4" ht="23.25">
      <c r="A247" s="40">
        <v>23348</v>
      </c>
      <c r="B247" s="41">
        <v>37958</v>
      </c>
      <c r="C247" s="72"/>
      <c r="D247" s="42">
        <v>337.88</v>
      </c>
    </row>
    <row r="248" spans="1:4" ht="23.25">
      <c r="A248" s="40">
        <v>23349</v>
      </c>
      <c r="B248" s="41">
        <v>37959</v>
      </c>
      <c r="C248"/>
      <c r="D248" s="42">
        <v>337.88</v>
      </c>
    </row>
    <row r="249" spans="1:4" ht="23.25">
      <c r="A249" s="40">
        <v>23350</v>
      </c>
      <c r="B249" s="41">
        <v>37960</v>
      </c>
      <c r="C249"/>
      <c r="D249" s="42">
        <v>337.88</v>
      </c>
    </row>
    <row r="250" spans="1:4" ht="23.25">
      <c r="A250" s="40">
        <v>23351</v>
      </c>
      <c r="B250" s="41">
        <v>37961</v>
      </c>
      <c r="C250"/>
      <c r="D250" s="42">
        <v>337.88</v>
      </c>
    </row>
    <row r="251" spans="1:4" ht="23.25">
      <c r="A251" s="40">
        <v>23352</v>
      </c>
      <c r="B251" s="41">
        <v>37962</v>
      </c>
      <c r="C251"/>
      <c r="D251" s="42">
        <v>337.89000000000004</v>
      </c>
    </row>
    <row r="252" spans="1:4" ht="23.25">
      <c r="A252" s="40">
        <v>23353</v>
      </c>
      <c r="B252" s="41">
        <v>37963</v>
      </c>
      <c r="C252"/>
      <c r="D252" s="42">
        <v>337.89000000000004</v>
      </c>
    </row>
    <row r="253" spans="1:4" ht="23.25">
      <c r="A253" s="40">
        <v>23354</v>
      </c>
      <c r="B253" s="41">
        <v>37964</v>
      </c>
      <c r="C253"/>
      <c r="D253" s="42">
        <v>337.88</v>
      </c>
    </row>
    <row r="254" spans="1:4" ht="23.25">
      <c r="A254" s="40">
        <v>23355</v>
      </c>
      <c r="B254" s="41">
        <v>37965</v>
      </c>
      <c r="C254"/>
      <c r="D254" s="42">
        <v>337.88</v>
      </c>
    </row>
    <row r="255" spans="1:4" ht="23.25">
      <c r="A255" s="40">
        <v>23356</v>
      </c>
      <c r="B255" s="41">
        <v>37966</v>
      </c>
      <c r="C255"/>
      <c r="D255" s="42">
        <v>337.88</v>
      </c>
    </row>
    <row r="256" spans="1:4" ht="23.25">
      <c r="A256" s="40">
        <v>23357</v>
      </c>
      <c r="B256" s="41">
        <v>37967</v>
      </c>
      <c r="C256"/>
      <c r="D256" s="42">
        <v>337.87</v>
      </c>
    </row>
    <row r="257" spans="1:4" ht="23.25">
      <c r="A257" s="40">
        <v>23358</v>
      </c>
      <c r="B257" s="41">
        <v>37968</v>
      </c>
      <c r="C257"/>
      <c r="D257" s="42">
        <v>337.86</v>
      </c>
    </row>
    <row r="258" spans="1:5" ht="23.25">
      <c r="A258" s="40">
        <v>23359</v>
      </c>
      <c r="B258" s="41">
        <v>37969</v>
      </c>
      <c r="C258"/>
      <c r="D258" s="42">
        <v>337.84000000000003</v>
      </c>
      <c r="E258" s="208">
        <v>337.8</v>
      </c>
    </row>
    <row r="259" spans="1:4" ht="23.25">
      <c r="A259" s="40">
        <v>23360</v>
      </c>
      <c r="B259" s="41">
        <v>37970</v>
      </c>
      <c r="C259"/>
      <c r="D259" s="42">
        <v>337.89000000000004</v>
      </c>
    </row>
    <row r="260" spans="1:4" ht="23.25">
      <c r="A260" s="40">
        <v>23361</v>
      </c>
      <c r="B260" s="41">
        <v>37971</v>
      </c>
      <c r="C260"/>
      <c r="D260" s="42">
        <v>337.89000000000004</v>
      </c>
    </row>
    <row r="261" spans="1:4" ht="23.25">
      <c r="A261" s="40">
        <v>23362</v>
      </c>
      <c r="B261" s="41">
        <v>37972</v>
      </c>
      <c r="C261"/>
      <c r="D261" s="42">
        <v>337.89000000000004</v>
      </c>
    </row>
    <row r="262" spans="1:4" ht="23.25">
      <c r="A262" s="40">
        <v>23363</v>
      </c>
      <c r="B262" s="41">
        <v>37973</v>
      </c>
      <c r="C262"/>
      <c r="D262" s="42">
        <v>337.87</v>
      </c>
    </row>
    <row r="263" spans="1:4" ht="23.25">
      <c r="A263" s="40">
        <v>23364</v>
      </c>
      <c r="B263" s="41">
        <v>37974</v>
      </c>
      <c r="C263"/>
      <c r="D263" s="42">
        <v>337.87</v>
      </c>
    </row>
    <row r="264" spans="1:4" ht="23.25">
      <c r="A264" s="40">
        <v>23365</v>
      </c>
      <c r="B264" s="41">
        <v>37975</v>
      </c>
      <c r="C264"/>
      <c r="D264" s="42">
        <v>337.89000000000004</v>
      </c>
    </row>
    <row r="265" spans="1:4" ht="23.25">
      <c r="A265" s="40">
        <v>23366</v>
      </c>
      <c r="B265" s="41">
        <v>37976</v>
      </c>
      <c r="C265"/>
      <c r="D265" s="42">
        <v>337.87</v>
      </c>
    </row>
    <row r="266" spans="1:4" ht="23.25">
      <c r="A266" s="40">
        <v>23367</v>
      </c>
      <c r="B266" s="41">
        <v>37977</v>
      </c>
      <c r="C266"/>
      <c r="D266" s="42">
        <v>337.89000000000004</v>
      </c>
    </row>
    <row r="267" spans="1:4" ht="23.25">
      <c r="A267" s="40">
        <v>23368</v>
      </c>
      <c r="B267" s="41">
        <v>37978</v>
      </c>
      <c r="C267"/>
      <c r="D267" s="42">
        <v>337.89000000000004</v>
      </c>
    </row>
    <row r="268" spans="1:4" ht="23.25">
      <c r="A268" s="40">
        <v>23369</v>
      </c>
      <c r="B268" s="41">
        <v>37979</v>
      </c>
      <c r="C268"/>
      <c r="D268" s="42">
        <v>337.88</v>
      </c>
    </row>
    <row r="269" spans="1:4" ht="23.25">
      <c r="A269" s="40">
        <v>23370</v>
      </c>
      <c r="B269" s="41">
        <v>37980</v>
      </c>
      <c r="C269"/>
      <c r="D269" s="42">
        <v>337.88</v>
      </c>
    </row>
    <row r="270" spans="1:4" ht="23.25">
      <c r="A270" s="40">
        <v>23371</v>
      </c>
      <c r="B270" s="41">
        <v>37981</v>
      </c>
      <c r="C270"/>
      <c r="D270" s="42">
        <v>337.88</v>
      </c>
    </row>
    <row r="271" spans="1:4" ht="23.25">
      <c r="A271" s="40">
        <v>23372</v>
      </c>
      <c r="B271" s="41">
        <v>37982</v>
      </c>
      <c r="C271"/>
      <c r="D271" s="42">
        <v>337.86</v>
      </c>
    </row>
    <row r="272" spans="1:4" ht="23.25">
      <c r="A272" s="40">
        <v>23373</v>
      </c>
      <c r="B272" s="41">
        <v>37983</v>
      </c>
      <c r="C272"/>
      <c r="D272" s="42">
        <v>337.86</v>
      </c>
    </row>
    <row r="273" spans="1:4" ht="23.25">
      <c r="A273" s="40">
        <v>23374</v>
      </c>
      <c r="B273" s="41">
        <v>37984</v>
      </c>
      <c r="C273"/>
      <c r="D273" s="42">
        <v>337.87</v>
      </c>
    </row>
    <row r="274" spans="1:4" ht="23.25">
      <c r="A274" s="40">
        <v>23375</v>
      </c>
      <c r="B274" s="41">
        <v>37985</v>
      </c>
      <c r="C274"/>
      <c r="D274" s="42">
        <v>337.87</v>
      </c>
    </row>
    <row r="275" spans="1:5" ht="23.25">
      <c r="A275" s="40">
        <v>23376</v>
      </c>
      <c r="B275" s="41">
        <v>37986</v>
      </c>
      <c r="C275"/>
      <c r="D275" s="42">
        <v>337.87</v>
      </c>
      <c r="E275" s="211"/>
    </row>
    <row r="276" spans="1:4" ht="23.25">
      <c r="A276" s="40">
        <v>23377</v>
      </c>
      <c r="B276" s="41">
        <v>37987</v>
      </c>
      <c r="C276"/>
      <c r="D276" s="42">
        <v>337.86</v>
      </c>
    </row>
    <row r="277" spans="1:4" ht="23.25">
      <c r="A277" s="40">
        <v>23378</v>
      </c>
      <c r="B277" s="41">
        <v>37988</v>
      </c>
      <c r="C277"/>
      <c r="D277" s="42">
        <v>337.84</v>
      </c>
    </row>
    <row r="278" spans="1:5" ht="23.25">
      <c r="A278" s="40">
        <v>23379</v>
      </c>
      <c r="B278" s="41">
        <v>37989</v>
      </c>
      <c r="C278"/>
      <c r="D278" s="42">
        <v>337.83</v>
      </c>
      <c r="E278" s="215"/>
    </row>
    <row r="279" spans="1:4" ht="23.25">
      <c r="A279" s="40">
        <v>23380</v>
      </c>
      <c r="B279" s="41">
        <v>37990</v>
      </c>
      <c r="C279"/>
      <c r="D279" s="42">
        <v>337.81</v>
      </c>
    </row>
    <row r="280" spans="1:5" ht="23.25">
      <c r="A280" s="40">
        <v>23381</v>
      </c>
      <c r="B280" s="41">
        <v>37991</v>
      </c>
      <c r="C280"/>
      <c r="D280" s="42">
        <v>337.84</v>
      </c>
      <c r="E280" s="208">
        <v>337.85</v>
      </c>
    </row>
    <row r="281" spans="1:4" ht="23.25">
      <c r="A281" s="40">
        <v>23382</v>
      </c>
      <c r="B281" s="41">
        <v>37992</v>
      </c>
      <c r="C281"/>
      <c r="D281" s="42">
        <v>337.85</v>
      </c>
    </row>
    <row r="282" spans="1:4" ht="23.25">
      <c r="A282" s="40">
        <v>23383</v>
      </c>
      <c r="B282" s="41">
        <v>37993</v>
      </c>
      <c r="C282"/>
      <c r="D282" s="42">
        <v>337.89</v>
      </c>
    </row>
    <row r="283" spans="1:4" ht="23.25">
      <c r="A283" s="40">
        <v>23384</v>
      </c>
      <c r="B283" s="41">
        <v>37994</v>
      </c>
      <c r="C283"/>
      <c r="D283" s="42">
        <v>338.12</v>
      </c>
    </row>
    <row r="284" spans="1:4" ht="23.25">
      <c r="A284" s="40">
        <v>23385</v>
      </c>
      <c r="B284" s="41">
        <v>37995</v>
      </c>
      <c r="C284"/>
      <c r="D284" s="42">
        <v>337.87</v>
      </c>
    </row>
    <row r="285" spans="1:4" ht="23.25">
      <c r="A285" s="40">
        <v>23386</v>
      </c>
      <c r="B285" s="41">
        <v>37996</v>
      </c>
      <c r="C285"/>
      <c r="D285" s="42">
        <v>337.85</v>
      </c>
    </row>
    <row r="286" spans="1:4" ht="23.25">
      <c r="A286" s="40">
        <v>23387</v>
      </c>
      <c r="B286" s="41">
        <v>37997</v>
      </c>
      <c r="C286"/>
      <c r="D286" s="42">
        <v>337.83</v>
      </c>
    </row>
    <row r="287" spans="1:4" ht="23.25">
      <c r="A287" s="40">
        <v>23388</v>
      </c>
      <c r="B287" s="41">
        <v>37998</v>
      </c>
      <c r="C287"/>
      <c r="D287" s="42">
        <v>337.83</v>
      </c>
    </row>
    <row r="288" spans="1:4" ht="23.25">
      <c r="A288" s="40">
        <v>23389</v>
      </c>
      <c r="B288" s="41">
        <v>37999</v>
      </c>
      <c r="C288"/>
      <c r="D288" s="42">
        <v>337.83</v>
      </c>
    </row>
    <row r="289" spans="1:4" ht="23.25">
      <c r="A289" s="40">
        <v>23390</v>
      </c>
      <c r="B289" s="41">
        <v>38000</v>
      </c>
      <c r="C289"/>
      <c r="D289" s="42">
        <v>337.88</v>
      </c>
    </row>
    <row r="290" spans="1:4" ht="23.25">
      <c r="A290" s="40">
        <v>23391</v>
      </c>
      <c r="B290" s="41">
        <v>38001</v>
      </c>
      <c r="C290"/>
      <c r="D290" s="42">
        <v>338.2</v>
      </c>
    </row>
    <row r="291" spans="1:4" ht="23.25">
      <c r="A291" s="40">
        <v>23392</v>
      </c>
      <c r="B291" s="41">
        <v>38002</v>
      </c>
      <c r="C291"/>
      <c r="D291" s="42">
        <v>338.15</v>
      </c>
    </row>
    <row r="292" spans="1:4" ht="23.25">
      <c r="A292" s="40">
        <v>23393</v>
      </c>
      <c r="B292" s="41">
        <v>38003</v>
      </c>
      <c r="C292"/>
      <c r="D292" s="42">
        <v>337.87</v>
      </c>
    </row>
    <row r="293" spans="1:4" ht="23.25">
      <c r="A293" s="40">
        <v>23394</v>
      </c>
      <c r="B293" s="41">
        <v>38004</v>
      </c>
      <c r="C293"/>
      <c r="D293" s="42">
        <v>337.84</v>
      </c>
    </row>
    <row r="294" spans="1:4" ht="23.25">
      <c r="A294" s="40">
        <v>23395</v>
      </c>
      <c r="B294" s="41">
        <v>38005</v>
      </c>
      <c r="C294"/>
      <c r="D294" s="42">
        <v>337.83</v>
      </c>
    </row>
    <row r="295" spans="1:4" ht="23.25">
      <c r="A295" s="40">
        <v>23396</v>
      </c>
      <c r="B295" s="41">
        <v>38006</v>
      </c>
      <c r="C295"/>
      <c r="D295" s="42">
        <v>337.85</v>
      </c>
    </row>
    <row r="296" spans="1:4" ht="23.25">
      <c r="A296" s="40">
        <v>23397</v>
      </c>
      <c r="B296" s="41">
        <v>38007</v>
      </c>
      <c r="C296"/>
      <c r="D296" s="42">
        <v>337.85</v>
      </c>
    </row>
    <row r="297" spans="1:4" ht="23.25">
      <c r="A297" s="40">
        <v>23398</v>
      </c>
      <c r="B297" s="41">
        <v>38008</v>
      </c>
      <c r="C297"/>
      <c r="D297" s="42">
        <v>338.24</v>
      </c>
    </row>
    <row r="298" spans="1:4" ht="23.25">
      <c r="A298" s="40">
        <v>23399</v>
      </c>
      <c r="B298" s="41">
        <v>38009</v>
      </c>
      <c r="C298"/>
      <c r="D298" s="42">
        <v>337.87</v>
      </c>
    </row>
    <row r="299" spans="1:4" ht="23.25">
      <c r="A299" s="40">
        <v>23400</v>
      </c>
      <c r="B299" s="41">
        <v>38010</v>
      </c>
      <c r="C299"/>
      <c r="D299" s="42">
        <v>337.83</v>
      </c>
    </row>
    <row r="300" spans="1:4" ht="23.25">
      <c r="A300" s="40">
        <v>23401</v>
      </c>
      <c r="B300" s="41">
        <v>38011</v>
      </c>
      <c r="C300"/>
      <c r="D300" s="42">
        <v>337.83</v>
      </c>
    </row>
    <row r="301" spans="1:4" ht="23.25">
      <c r="A301" s="40">
        <v>23402</v>
      </c>
      <c r="B301" s="41">
        <v>38012</v>
      </c>
      <c r="C301"/>
      <c r="D301" s="42">
        <v>337.82</v>
      </c>
    </row>
    <row r="302" spans="1:4" ht="23.25">
      <c r="A302" s="40">
        <v>23403</v>
      </c>
      <c r="B302" s="41">
        <v>38013</v>
      </c>
      <c r="C302"/>
      <c r="D302" s="42">
        <v>337.82</v>
      </c>
    </row>
    <row r="303" spans="1:4" ht="23.25">
      <c r="A303" s="40">
        <v>23404</v>
      </c>
      <c r="B303" s="41">
        <v>38014</v>
      </c>
      <c r="C303"/>
      <c r="D303" s="42">
        <v>337.9</v>
      </c>
    </row>
    <row r="304" spans="1:4" ht="23.25">
      <c r="A304" s="40">
        <v>23405</v>
      </c>
      <c r="B304" s="41">
        <v>38015</v>
      </c>
      <c r="C304"/>
      <c r="D304" s="42">
        <v>338.09</v>
      </c>
    </row>
    <row r="305" spans="1:4" ht="23.25">
      <c r="A305" s="40">
        <v>23406</v>
      </c>
      <c r="B305" s="41">
        <v>38016</v>
      </c>
      <c r="C305"/>
      <c r="D305" s="42">
        <v>337.99</v>
      </c>
    </row>
    <row r="306" spans="1:4" ht="23.25">
      <c r="A306" s="40">
        <v>23407</v>
      </c>
      <c r="B306" s="41">
        <v>38017</v>
      </c>
      <c r="C306"/>
      <c r="D306" s="42">
        <v>337.87</v>
      </c>
    </row>
    <row r="307" spans="1:4" ht="23.25">
      <c r="A307" s="40">
        <v>23408</v>
      </c>
      <c r="B307" s="41">
        <v>38018</v>
      </c>
      <c r="C307"/>
      <c r="D307" s="42">
        <v>337.84</v>
      </c>
    </row>
    <row r="308" spans="1:4" ht="23.25">
      <c r="A308" s="40">
        <v>23409</v>
      </c>
      <c r="B308" s="41">
        <v>38019</v>
      </c>
      <c r="C308"/>
      <c r="D308" s="42">
        <v>337.85</v>
      </c>
    </row>
    <row r="309" spans="1:4" ht="23.25">
      <c r="A309" s="40">
        <v>23410</v>
      </c>
      <c r="B309" s="41">
        <v>38020</v>
      </c>
      <c r="C309"/>
      <c r="D309" s="42">
        <v>337.84</v>
      </c>
    </row>
    <row r="310" spans="1:4" ht="23.25">
      <c r="A310" s="40">
        <v>23411</v>
      </c>
      <c r="B310" s="41">
        <v>38021</v>
      </c>
      <c r="C310"/>
      <c r="D310" s="42">
        <v>337.87</v>
      </c>
    </row>
    <row r="311" spans="1:5" ht="23.25">
      <c r="A311" s="40">
        <v>23412</v>
      </c>
      <c r="B311" s="41">
        <v>38022</v>
      </c>
      <c r="C311"/>
      <c r="D311" s="42">
        <v>338.38</v>
      </c>
      <c r="E311" s="208">
        <v>338.45</v>
      </c>
    </row>
    <row r="312" spans="1:4" ht="23.25">
      <c r="A312" s="40">
        <v>23413</v>
      </c>
      <c r="B312" s="41">
        <v>38023</v>
      </c>
      <c r="C312"/>
      <c r="D312" s="42">
        <v>337.84</v>
      </c>
    </row>
    <row r="313" spans="1:4" ht="23.25">
      <c r="A313" s="40">
        <v>23414</v>
      </c>
      <c r="B313" s="41">
        <v>38024</v>
      </c>
      <c r="C313"/>
      <c r="D313" s="42">
        <v>337.82</v>
      </c>
    </row>
    <row r="314" spans="1:4" ht="23.25">
      <c r="A314" s="40">
        <v>23415</v>
      </c>
      <c r="B314" s="41">
        <v>38025</v>
      </c>
      <c r="C314"/>
      <c r="D314" s="42">
        <v>337.87</v>
      </c>
    </row>
    <row r="315" spans="1:4" ht="23.25">
      <c r="A315" s="40">
        <v>23416</v>
      </c>
      <c r="B315" s="41">
        <v>38026</v>
      </c>
      <c r="C315"/>
      <c r="D315" s="42">
        <v>338.07</v>
      </c>
    </row>
    <row r="316" spans="1:4" ht="23.25">
      <c r="A316" s="40">
        <v>23417</v>
      </c>
      <c r="B316" s="41">
        <v>38027</v>
      </c>
      <c r="C316"/>
      <c r="D316" s="42">
        <v>337.99</v>
      </c>
    </row>
    <row r="317" spans="1:5" ht="23.25">
      <c r="A317" s="40">
        <v>23418</v>
      </c>
      <c r="B317" s="41">
        <v>38028</v>
      </c>
      <c r="C317"/>
      <c r="D317" s="42">
        <v>337.93</v>
      </c>
      <c r="E317" s="208">
        <v>337.93</v>
      </c>
    </row>
    <row r="318" spans="1:4" ht="23.25">
      <c r="A318" s="40">
        <v>23419</v>
      </c>
      <c r="B318" s="41">
        <v>38029</v>
      </c>
      <c r="C318"/>
      <c r="D318" s="42">
        <v>337.91</v>
      </c>
    </row>
    <row r="319" spans="1:4" ht="23.25">
      <c r="A319" s="40">
        <v>23420</v>
      </c>
      <c r="B319" s="41">
        <v>38030</v>
      </c>
      <c r="C319"/>
      <c r="D319" s="42">
        <v>337.88</v>
      </c>
    </row>
    <row r="320" spans="1:4" ht="23.25">
      <c r="A320" s="40">
        <v>23421</v>
      </c>
      <c r="B320" s="41">
        <v>38031</v>
      </c>
      <c r="C320"/>
      <c r="D320" s="42">
        <v>337.83</v>
      </c>
    </row>
    <row r="321" spans="1:4" ht="23.25">
      <c r="A321" s="40">
        <v>23422</v>
      </c>
      <c r="B321" s="41">
        <v>38032</v>
      </c>
      <c r="C321"/>
      <c r="D321" s="42">
        <v>337.82</v>
      </c>
    </row>
    <row r="322" spans="1:4" ht="23.25">
      <c r="A322" s="40">
        <v>23423</v>
      </c>
      <c r="B322" s="41">
        <v>38033</v>
      </c>
      <c r="C322"/>
      <c r="D322" s="42">
        <v>337.82</v>
      </c>
    </row>
    <row r="323" spans="1:4" ht="23.25">
      <c r="A323" s="40">
        <v>23424</v>
      </c>
      <c r="B323" s="41">
        <v>38034</v>
      </c>
      <c r="C323"/>
      <c r="D323" s="42">
        <v>337.84</v>
      </c>
    </row>
    <row r="324" spans="1:4" ht="23.25">
      <c r="A324" s="40">
        <v>23425</v>
      </c>
      <c r="B324" s="41">
        <v>38035</v>
      </c>
      <c r="C324"/>
      <c r="D324" s="42">
        <v>337.89</v>
      </c>
    </row>
    <row r="325" spans="1:4" ht="23.25">
      <c r="A325" s="40">
        <v>23426</v>
      </c>
      <c r="B325" s="41">
        <v>38036</v>
      </c>
      <c r="C325"/>
      <c r="D325" s="42">
        <v>338.42</v>
      </c>
    </row>
    <row r="326" spans="1:4" ht="23.25">
      <c r="A326" s="40">
        <v>23427</v>
      </c>
      <c r="B326" s="41">
        <v>38037</v>
      </c>
      <c r="C326"/>
      <c r="D326" s="42">
        <v>337.84</v>
      </c>
    </row>
    <row r="327" spans="1:4" ht="23.25">
      <c r="A327" s="40">
        <v>23428</v>
      </c>
      <c r="B327" s="41">
        <v>38038</v>
      </c>
      <c r="C327"/>
      <c r="D327" s="42">
        <v>337.84</v>
      </c>
    </row>
    <row r="328" spans="1:4" ht="23.25">
      <c r="A328" s="40">
        <v>23429</v>
      </c>
      <c r="B328" s="41">
        <v>38039</v>
      </c>
      <c r="C328"/>
      <c r="D328" s="42">
        <v>337.83</v>
      </c>
    </row>
    <row r="329" spans="1:4" ht="23.25">
      <c r="A329" s="40">
        <v>23430</v>
      </c>
      <c r="B329" s="41">
        <v>38040</v>
      </c>
      <c r="C329"/>
      <c r="D329" s="42">
        <v>337.84</v>
      </c>
    </row>
    <row r="330" spans="1:4" ht="23.25">
      <c r="A330" s="40">
        <v>23431</v>
      </c>
      <c r="B330" s="41">
        <v>38041</v>
      </c>
      <c r="C330"/>
      <c r="D330" s="42">
        <v>337.86</v>
      </c>
    </row>
    <row r="331" spans="1:4" ht="23.25">
      <c r="A331" s="40">
        <v>23432</v>
      </c>
      <c r="B331" s="41">
        <v>38042</v>
      </c>
      <c r="C331"/>
      <c r="D331" s="42">
        <v>338.02</v>
      </c>
    </row>
    <row r="332" spans="1:5" ht="23.25">
      <c r="A332" s="40">
        <v>23433</v>
      </c>
      <c r="B332" s="41">
        <v>38043</v>
      </c>
      <c r="C332"/>
      <c r="D332" s="42">
        <v>338.39</v>
      </c>
      <c r="E332" s="211"/>
    </row>
    <row r="333" spans="1:4" ht="23.25">
      <c r="A333" s="40">
        <v>23434</v>
      </c>
      <c r="B333" s="41">
        <v>38044</v>
      </c>
      <c r="C333"/>
      <c r="D333" s="42">
        <v>338.05</v>
      </c>
    </row>
    <row r="334" spans="1:4" ht="23.25">
      <c r="A334" s="40">
        <v>23435</v>
      </c>
      <c r="B334" s="41">
        <v>38045</v>
      </c>
      <c r="C334"/>
      <c r="D334" s="42">
        <v>337.84</v>
      </c>
    </row>
    <row r="335" spans="1:4" ht="23.25">
      <c r="A335" s="40">
        <v>23436</v>
      </c>
      <c r="B335" s="41">
        <v>38046</v>
      </c>
      <c r="C335"/>
      <c r="D335" s="42">
        <v>337.84</v>
      </c>
    </row>
    <row r="336" spans="1:5" ht="23.25">
      <c r="A336" s="40">
        <v>23437</v>
      </c>
      <c r="B336" s="41">
        <v>38047</v>
      </c>
      <c r="C336"/>
      <c r="D336" s="42">
        <v>337.85</v>
      </c>
      <c r="E336" s="208">
        <v>337.85</v>
      </c>
    </row>
    <row r="337" spans="1:4" ht="23.25">
      <c r="A337" s="40">
        <v>23438</v>
      </c>
      <c r="B337" s="41">
        <v>38048</v>
      </c>
      <c r="C337"/>
      <c r="D337" s="42">
        <v>337.86</v>
      </c>
    </row>
    <row r="338" spans="1:4" ht="23.25">
      <c r="A338" s="40">
        <v>23439</v>
      </c>
      <c r="B338" s="41">
        <v>38049</v>
      </c>
      <c r="C338"/>
      <c r="D338" s="42">
        <v>337.87</v>
      </c>
    </row>
    <row r="339" spans="1:4" ht="23.25">
      <c r="A339" s="40">
        <v>23440</v>
      </c>
      <c r="B339" s="41">
        <v>38050</v>
      </c>
      <c r="C339"/>
      <c r="D339" s="42">
        <v>338.36</v>
      </c>
    </row>
    <row r="340" spans="1:4" ht="23.25">
      <c r="A340" s="40">
        <v>23441</v>
      </c>
      <c r="B340" s="41">
        <v>38051</v>
      </c>
      <c r="C340"/>
      <c r="D340" s="42">
        <v>338.51</v>
      </c>
    </row>
    <row r="341" spans="1:4" ht="23.25">
      <c r="A341" s="40">
        <v>23442</v>
      </c>
      <c r="B341" s="41">
        <v>38052</v>
      </c>
      <c r="C341"/>
      <c r="D341" s="42">
        <v>337.99</v>
      </c>
    </row>
    <row r="342" spans="1:4" ht="23.25">
      <c r="A342" s="40">
        <v>23443</v>
      </c>
      <c r="B342" s="41">
        <v>38053</v>
      </c>
      <c r="C342"/>
      <c r="D342" s="42">
        <v>337.83</v>
      </c>
    </row>
    <row r="343" spans="1:4" ht="23.25">
      <c r="A343" s="40">
        <v>23444</v>
      </c>
      <c r="B343" s="41">
        <v>38054</v>
      </c>
      <c r="C343"/>
      <c r="D343" s="42">
        <v>337.84</v>
      </c>
    </row>
    <row r="344" spans="1:4" ht="23.25">
      <c r="A344" s="40">
        <v>23445</v>
      </c>
      <c r="B344" s="41">
        <v>38055</v>
      </c>
      <c r="C344"/>
      <c r="D344" s="42">
        <v>337.84</v>
      </c>
    </row>
    <row r="345" spans="1:5" ht="23.25">
      <c r="A345" s="40">
        <v>23446</v>
      </c>
      <c r="B345" s="41">
        <v>38056</v>
      </c>
      <c r="C345"/>
      <c r="D345" s="42">
        <v>337.87</v>
      </c>
      <c r="E345" s="208">
        <v>337.87</v>
      </c>
    </row>
    <row r="346" spans="1:4" ht="23.25">
      <c r="A346" s="40">
        <v>23447</v>
      </c>
      <c r="B346" s="41">
        <v>38057</v>
      </c>
      <c r="C346"/>
      <c r="D346" s="42">
        <v>338.38</v>
      </c>
    </row>
    <row r="347" spans="1:4" ht="23.25">
      <c r="A347" s="40">
        <v>23448</v>
      </c>
      <c r="B347" s="41">
        <v>38058</v>
      </c>
      <c r="C347"/>
      <c r="D347" s="42">
        <v>338.43</v>
      </c>
    </row>
    <row r="348" spans="1:4" ht="23.25">
      <c r="A348" s="40">
        <v>23449</v>
      </c>
      <c r="B348" s="41">
        <v>38059</v>
      </c>
      <c r="C348"/>
      <c r="D348" s="42">
        <v>338.04</v>
      </c>
    </row>
    <row r="349" spans="1:4" ht="23.25">
      <c r="A349" s="40">
        <v>23450</v>
      </c>
      <c r="B349" s="41">
        <v>38060</v>
      </c>
      <c r="C349"/>
      <c r="D349" s="42">
        <v>337.86</v>
      </c>
    </row>
    <row r="350" spans="1:4" ht="23.25">
      <c r="A350" s="40">
        <v>23451</v>
      </c>
      <c r="B350" s="41">
        <v>38061</v>
      </c>
      <c r="C350"/>
      <c r="D350" s="42">
        <v>337.83</v>
      </c>
    </row>
    <row r="351" spans="1:4" ht="23.25">
      <c r="A351" s="40">
        <v>23452</v>
      </c>
      <c r="B351" s="41">
        <v>38062</v>
      </c>
      <c r="C351"/>
      <c r="D351" s="42">
        <v>337.85</v>
      </c>
    </row>
    <row r="352" spans="1:4" ht="23.25">
      <c r="A352" s="40">
        <v>23453</v>
      </c>
      <c r="B352" s="41">
        <v>38063</v>
      </c>
      <c r="C352"/>
      <c r="D352" s="42">
        <v>337.87</v>
      </c>
    </row>
    <row r="353" spans="1:4" ht="23.25">
      <c r="A353" s="40">
        <v>23454</v>
      </c>
      <c r="B353" s="41">
        <v>38064</v>
      </c>
      <c r="C353"/>
      <c r="D353" s="42">
        <v>338.38</v>
      </c>
    </row>
    <row r="354" spans="1:4" ht="23.25">
      <c r="A354" s="40">
        <v>23455</v>
      </c>
      <c r="B354" s="41">
        <v>38065</v>
      </c>
      <c r="C354"/>
      <c r="D354" s="42">
        <v>338.46</v>
      </c>
    </row>
    <row r="355" spans="1:4" ht="23.25">
      <c r="A355" s="40">
        <v>23456</v>
      </c>
      <c r="B355" s="41">
        <v>38066</v>
      </c>
      <c r="C355"/>
      <c r="D355" s="42">
        <v>338.02</v>
      </c>
    </row>
    <row r="356" spans="1:4" ht="23.25">
      <c r="A356" s="40">
        <v>23457</v>
      </c>
      <c r="B356" s="41">
        <v>38067</v>
      </c>
      <c r="C356"/>
      <c r="D356" s="42">
        <v>337.83</v>
      </c>
    </row>
    <row r="357" spans="1:4" ht="23.25">
      <c r="A357" s="40">
        <v>23458</v>
      </c>
      <c r="B357" s="41">
        <v>38068</v>
      </c>
      <c r="C357"/>
      <c r="D357" s="42">
        <v>337.83</v>
      </c>
    </row>
    <row r="358" spans="1:5" ht="23.25">
      <c r="A358" s="40">
        <v>23459</v>
      </c>
      <c r="B358" s="41">
        <v>38069</v>
      </c>
      <c r="C358"/>
      <c r="D358" s="42">
        <v>337.85</v>
      </c>
      <c r="E358" s="211"/>
    </row>
    <row r="359" spans="1:4" ht="23.25">
      <c r="A359" s="40">
        <v>23460</v>
      </c>
      <c r="B359" s="41">
        <v>38070</v>
      </c>
      <c r="C359"/>
      <c r="D359" s="42">
        <v>337.85</v>
      </c>
    </row>
    <row r="360" spans="1:4" ht="23.25">
      <c r="A360" s="40">
        <v>23461</v>
      </c>
      <c r="B360" s="41">
        <v>38071</v>
      </c>
      <c r="C360"/>
      <c r="D360" s="42">
        <v>338.36</v>
      </c>
    </row>
    <row r="361" spans="1:4" ht="23.25">
      <c r="A361" s="40">
        <v>23462</v>
      </c>
      <c r="B361" s="41">
        <v>38072</v>
      </c>
      <c r="C361"/>
      <c r="D361" s="42">
        <v>338.47</v>
      </c>
    </row>
    <row r="362" spans="1:4" ht="23.25">
      <c r="A362" s="40">
        <v>23463</v>
      </c>
      <c r="B362" s="41">
        <v>38073</v>
      </c>
      <c r="C362"/>
      <c r="D362" s="42">
        <v>338.01</v>
      </c>
    </row>
    <row r="363" spans="1:4" ht="23.25">
      <c r="A363" s="40">
        <v>23464</v>
      </c>
      <c r="B363" s="41">
        <v>38074</v>
      </c>
      <c r="C363"/>
      <c r="D363" s="42">
        <v>337.83</v>
      </c>
    </row>
    <row r="364" spans="1:4" ht="23.25">
      <c r="A364" s="40">
        <v>23465</v>
      </c>
      <c r="B364" s="41">
        <v>38075</v>
      </c>
      <c r="C364"/>
      <c r="D364" s="42">
        <v>337.82</v>
      </c>
    </row>
    <row r="365" spans="1:4" ht="23.25">
      <c r="A365" s="40">
        <v>23466</v>
      </c>
      <c r="B365" s="41">
        <v>38076</v>
      </c>
      <c r="C365"/>
      <c r="D365" s="42">
        <v>337.82</v>
      </c>
    </row>
    <row r="366" spans="1:4" ht="23.25">
      <c r="A366" s="40">
        <v>23467</v>
      </c>
      <c r="B366" s="41">
        <v>38077</v>
      </c>
      <c r="C366"/>
      <c r="D366" s="42">
        <v>337.83</v>
      </c>
    </row>
    <row r="367" spans="1:5" ht="21">
      <c r="A367" s="40"/>
      <c r="B367" s="41"/>
      <c r="E367" s="216">
        <v>338.13</v>
      </c>
    </row>
    <row r="368" spans="1:2" ht="23.25">
      <c r="A368" s="40"/>
      <c r="B368" s="41"/>
    </row>
    <row r="369" spans="1:2" ht="23.25">
      <c r="A369" s="40"/>
      <c r="B369" s="41"/>
    </row>
    <row r="370" spans="1:2" ht="23.25">
      <c r="A370" s="40"/>
      <c r="B370" s="41"/>
    </row>
    <row r="371" spans="1:2" ht="23.25">
      <c r="A371" s="40"/>
      <c r="B371" s="41"/>
    </row>
    <row r="372" spans="1:2" ht="23.25">
      <c r="A372" s="40"/>
      <c r="B372" s="41"/>
    </row>
    <row r="373" spans="1:2" ht="23.25">
      <c r="A373" s="40"/>
      <c r="B373" s="41"/>
    </row>
    <row r="374" spans="1:2" ht="23.25">
      <c r="A374" s="40"/>
      <c r="B374" s="41"/>
    </row>
    <row r="375" spans="1:2" ht="23.25">
      <c r="A375" s="40"/>
      <c r="B375" s="41"/>
    </row>
    <row r="376" spans="1:2" ht="23.25">
      <c r="A376" s="40"/>
      <c r="B376" s="41"/>
    </row>
    <row r="377" spans="1:2" ht="23.25">
      <c r="A377" s="40"/>
      <c r="B377" s="41"/>
    </row>
    <row r="378" spans="1:2" ht="23.25">
      <c r="A378" s="40"/>
      <c r="B378" s="41"/>
    </row>
    <row r="379" spans="1:2" ht="23.25">
      <c r="A379" s="40"/>
      <c r="B379" s="41"/>
    </row>
    <row r="380" spans="1:2" ht="23.25">
      <c r="A380" s="40"/>
      <c r="B380" s="41"/>
    </row>
    <row r="381" spans="1:2" ht="23.25">
      <c r="A381" s="40"/>
      <c r="B381" s="41"/>
    </row>
    <row r="382" spans="1:2" ht="23.25">
      <c r="A382" s="40"/>
      <c r="B382" s="41"/>
    </row>
    <row r="383" spans="1:2" ht="23.25">
      <c r="A383" s="40"/>
      <c r="B383" s="41"/>
    </row>
    <row r="384" spans="1:2" ht="23.25">
      <c r="A384" s="40"/>
      <c r="B384" s="41"/>
    </row>
    <row r="385" spans="1:2" ht="23.25">
      <c r="A385" s="40"/>
      <c r="B385" s="41"/>
    </row>
    <row r="386" spans="1:2" ht="23.25">
      <c r="A386" s="40"/>
      <c r="B386" s="41"/>
    </row>
    <row r="387" spans="1:2" ht="23.25">
      <c r="A387" s="40"/>
      <c r="B387" s="41"/>
    </row>
    <row r="388" spans="1:2" ht="23.25">
      <c r="A388" s="40"/>
      <c r="B388" s="41"/>
    </row>
    <row r="389" spans="1:2" ht="23.25">
      <c r="A389" s="40"/>
      <c r="B389" s="41"/>
    </row>
    <row r="390" spans="1:2" ht="23.25">
      <c r="A390" s="40"/>
      <c r="B390" s="41"/>
    </row>
    <row r="391" spans="1:2" ht="23.25">
      <c r="A391" s="40"/>
      <c r="B391" s="41"/>
    </row>
    <row r="392" spans="1:2" ht="23.25">
      <c r="A392" s="40"/>
      <c r="B392" s="41"/>
    </row>
    <row r="393" spans="1:2" ht="23.25">
      <c r="A393" s="40"/>
      <c r="B393" s="41"/>
    </row>
    <row r="394" spans="1:2" ht="23.25">
      <c r="A394" s="40"/>
      <c r="B394" s="41"/>
    </row>
    <row r="395" spans="1:2" ht="23.25">
      <c r="A395" s="40"/>
      <c r="B395" s="41"/>
    </row>
    <row r="396" spans="1:2" ht="23.25">
      <c r="A396" s="40"/>
      <c r="B396" s="41"/>
    </row>
    <row r="397" spans="1:2" ht="23.25">
      <c r="A397" s="40"/>
      <c r="B397" s="41"/>
    </row>
    <row r="398" spans="1:2" ht="23.25">
      <c r="A398" s="40"/>
      <c r="B398" s="41"/>
    </row>
    <row r="399" spans="1:2" ht="23.25">
      <c r="A399" s="40"/>
      <c r="B399" s="41"/>
    </row>
    <row r="400" spans="1:2" ht="23.25">
      <c r="A400" s="40"/>
      <c r="B400" s="41"/>
    </row>
    <row r="401" spans="1:2" ht="23.25">
      <c r="A401" s="40"/>
      <c r="B401" s="41"/>
    </row>
    <row r="402" spans="1:2" ht="23.25">
      <c r="A402" s="40"/>
      <c r="B402" s="41"/>
    </row>
    <row r="403" spans="1:2" ht="23.25">
      <c r="A403" s="40"/>
      <c r="B403" s="41"/>
    </row>
    <row r="404" spans="1:2" ht="23.25">
      <c r="A404" s="40"/>
      <c r="B404" s="41"/>
    </row>
    <row r="405" spans="1:2" ht="23.25">
      <c r="A405" s="40"/>
      <c r="B405" s="41"/>
    </row>
    <row r="406" spans="1:2" ht="23.25">
      <c r="A406" s="40"/>
      <c r="B406" s="41"/>
    </row>
    <row r="407" spans="1:2" ht="23.25">
      <c r="A407" s="40"/>
      <c r="B407" s="41"/>
    </row>
    <row r="408" spans="1:2" ht="23.25">
      <c r="A408" s="40"/>
      <c r="B408" s="41"/>
    </row>
    <row r="409" spans="1:2" ht="23.25">
      <c r="A409" s="40"/>
      <c r="B409" s="41"/>
    </row>
    <row r="410" spans="1:2" ht="23.25">
      <c r="A410" s="40"/>
      <c r="B410" s="41"/>
    </row>
    <row r="411" spans="1:2" ht="23.25">
      <c r="A411" s="40"/>
      <c r="B411" s="41"/>
    </row>
    <row r="412" spans="1:2" ht="23.25">
      <c r="A412" s="40"/>
      <c r="B412" s="41"/>
    </row>
    <row r="413" spans="1:2" ht="23.25">
      <c r="A413" s="40"/>
      <c r="B413" s="41"/>
    </row>
    <row r="414" spans="1:2" ht="23.25">
      <c r="A414" s="40"/>
      <c r="B414" s="41"/>
    </row>
    <row r="415" spans="1:2" ht="23.25">
      <c r="A415" s="40"/>
      <c r="B415" s="41"/>
    </row>
    <row r="416" spans="1:2" ht="23.25">
      <c r="A416" s="40"/>
      <c r="B416" s="41"/>
    </row>
    <row r="417" spans="1:2" ht="23.25">
      <c r="A417" s="40"/>
      <c r="B417" s="41"/>
    </row>
    <row r="418" spans="1:2" ht="23.25">
      <c r="A418" s="40"/>
      <c r="B418" s="41"/>
    </row>
    <row r="419" spans="1:2" ht="23.25">
      <c r="A419" s="40"/>
      <c r="B419" s="41"/>
    </row>
    <row r="420" spans="1:2" ht="23.25">
      <c r="A420" s="40"/>
      <c r="B420" s="41"/>
    </row>
    <row r="421" spans="1:2" ht="23.25">
      <c r="A421" s="40"/>
      <c r="B421" s="41"/>
    </row>
    <row r="422" spans="1:2" ht="23.25">
      <c r="A422" s="40"/>
      <c r="B422" s="41"/>
    </row>
    <row r="423" spans="1:2" ht="23.25">
      <c r="A423" s="40"/>
      <c r="B423" s="41"/>
    </row>
    <row r="424" spans="1:2" ht="23.25">
      <c r="A424" s="40"/>
      <c r="B424" s="41"/>
    </row>
    <row r="425" spans="1:2" ht="23.25">
      <c r="A425" s="40"/>
      <c r="B425" s="41"/>
    </row>
    <row r="426" spans="1:2" ht="23.25">
      <c r="A426" s="40"/>
      <c r="B426" s="41"/>
    </row>
    <row r="427" spans="1:2" ht="23.25">
      <c r="A427" s="40"/>
      <c r="B427" s="41"/>
    </row>
    <row r="428" spans="1:2" ht="23.25">
      <c r="A428" s="40"/>
      <c r="B428" s="41"/>
    </row>
    <row r="429" spans="1:2" ht="23.25">
      <c r="A429" s="40"/>
      <c r="B429" s="41"/>
    </row>
    <row r="430" spans="1:2" ht="23.25">
      <c r="A430" s="40"/>
      <c r="B430" s="41"/>
    </row>
    <row r="431" spans="1:2" ht="23.25">
      <c r="A431" s="40"/>
      <c r="B431" s="41"/>
    </row>
    <row r="432" spans="1:2" ht="23.25">
      <c r="A432" s="40"/>
      <c r="B432" s="41"/>
    </row>
    <row r="433" spans="1:2" ht="23.25">
      <c r="A433" s="40"/>
      <c r="B433" s="41"/>
    </row>
    <row r="434" spans="1:2" ht="23.25">
      <c r="A434" s="40"/>
      <c r="B434" s="41"/>
    </row>
    <row r="435" spans="1:2" ht="23.25">
      <c r="A435" s="40"/>
      <c r="B435" s="41"/>
    </row>
    <row r="436" spans="1:2" ht="23.25">
      <c r="A436" s="40"/>
      <c r="B436" s="41"/>
    </row>
    <row r="437" spans="1:2" ht="23.25">
      <c r="A437" s="40"/>
      <c r="B437" s="41"/>
    </row>
    <row r="438" spans="1:2" ht="23.25">
      <c r="A438" s="40"/>
      <c r="B438" s="41"/>
    </row>
    <row r="439" spans="1:2" ht="23.25">
      <c r="A439" s="40"/>
      <c r="B439" s="41"/>
    </row>
    <row r="440" spans="1:2" ht="23.25">
      <c r="A440" s="40"/>
      <c r="B440" s="41"/>
    </row>
    <row r="441" spans="1:2" ht="23.25">
      <c r="A441" s="40"/>
      <c r="B441" s="41"/>
    </row>
    <row r="442" spans="1:2" ht="23.25">
      <c r="A442" s="40"/>
      <c r="B442" s="41"/>
    </row>
    <row r="443" spans="1:2" ht="23.25">
      <c r="A443" s="40"/>
      <c r="B443" s="41"/>
    </row>
    <row r="444" spans="1:2" ht="23.25">
      <c r="A444" s="40"/>
      <c r="B444" s="41"/>
    </row>
    <row r="445" spans="1:2" ht="23.25">
      <c r="A445" s="40"/>
      <c r="B445" s="41"/>
    </row>
    <row r="446" spans="1:2" ht="23.25">
      <c r="A446" s="40"/>
      <c r="B446" s="41"/>
    </row>
    <row r="447" spans="1:2" ht="23.25">
      <c r="A447" s="40"/>
      <c r="B447" s="41"/>
    </row>
    <row r="448" spans="1:2" ht="23.25">
      <c r="A448" s="40"/>
      <c r="B448" s="41"/>
    </row>
    <row r="449" spans="1:2" ht="23.25">
      <c r="A449" s="40"/>
      <c r="B449" s="41"/>
    </row>
    <row r="450" spans="1:2" ht="23.25">
      <c r="A450" s="40"/>
      <c r="B450" s="41"/>
    </row>
    <row r="451" spans="1:2" ht="23.25">
      <c r="A451" s="40"/>
      <c r="B451" s="41"/>
    </row>
    <row r="452" spans="1:2" ht="23.25">
      <c r="A452" s="40"/>
      <c r="B452" s="41"/>
    </row>
    <row r="453" spans="1:2" ht="23.25">
      <c r="A453" s="40"/>
      <c r="B453" s="41"/>
    </row>
    <row r="454" spans="1:2" ht="23.25">
      <c r="A454" s="40"/>
      <c r="B454" s="41"/>
    </row>
    <row r="455" spans="1:2" ht="23.25">
      <c r="A455" s="40"/>
      <c r="B455" s="41"/>
    </row>
    <row r="456" spans="1:2" ht="23.25">
      <c r="A456" s="40"/>
      <c r="B456" s="41"/>
    </row>
    <row r="457" spans="1:2" ht="23.25">
      <c r="A457" s="40"/>
      <c r="B457" s="41"/>
    </row>
    <row r="458" spans="1:2" ht="23.25">
      <c r="A458" s="40"/>
      <c r="B458" s="41"/>
    </row>
    <row r="459" spans="1:2" ht="23.25">
      <c r="A459" s="40"/>
      <c r="B459" s="41"/>
    </row>
    <row r="460" spans="1:2" ht="23.25">
      <c r="A460" s="40"/>
      <c r="B460" s="41"/>
    </row>
    <row r="461" spans="1:2" ht="23.25">
      <c r="A461" s="40"/>
      <c r="B461" s="41"/>
    </row>
    <row r="462" spans="1:2" ht="23.25">
      <c r="A462" s="40"/>
      <c r="B462" s="41"/>
    </row>
    <row r="463" spans="1:2" ht="23.25">
      <c r="A463" s="40"/>
      <c r="B463" s="41"/>
    </row>
    <row r="464" spans="1:2" ht="23.25">
      <c r="A464" s="40"/>
      <c r="B464" s="41"/>
    </row>
    <row r="465" spans="1:2" ht="23.25">
      <c r="A465" s="40"/>
      <c r="B465" s="41"/>
    </row>
    <row r="466" spans="1:2" ht="23.25">
      <c r="A466" s="40"/>
      <c r="B466" s="41"/>
    </row>
    <row r="467" spans="1:2" ht="23.25">
      <c r="A467" s="40"/>
      <c r="B467" s="41"/>
    </row>
    <row r="468" spans="1:2" ht="23.25">
      <c r="A468" s="40"/>
      <c r="B468" s="41"/>
    </row>
    <row r="469" spans="1:2" ht="23.25">
      <c r="A469" s="40"/>
      <c r="B469" s="41"/>
    </row>
    <row r="470" spans="1:2" ht="23.25">
      <c r="A470" s="40"/>
      <c r="B470" s="41"/>
    </row>
    <row r="471" spans="1:2" ht="23.25">
      <c r="A471" s="40"/>
      <c r="B471" s="41"/>
    </row>
    <row r="472" spans="1:2" ht="23.25">
      <c r="A472" s="40"/>
      <c r="B472" s="41"/>
    </row>
    <row r="473" spans="1:2" ht="23.25">
      <c r="A473" s="40"/>
      <c r="B473" s="41"/>
    </row>
    <row r="474" spans="1:2" ht="23.25">
      <c r="A474" s="40"/>
      <c r="B474" s="41"/>
    </row>
    <row r="475" spans="1:2" ht="23.25">
      <c r="A475" s="40"/>
      <c r="B475" s="41"/>
    </row>
    <row r="476" spans="1:2" ht="23.25">
      <c r="A476" s="40"/>
      <c r="B476" s="41"/>
    </row>
    <row r="477" spans="1:2" ht="23.25">
      <c r="A477" s="40"/>
      <c r="B477" s="41"/>
    </row>
    <row r="478" spans="1:2" ht="23.25">
      <c r="A478" s="40"/>
      <c r="B478" s="41"/>
    </row>
    <row r="479" spans="1:2" ht="23.25">
      <c r="A479" s="40"/>
      <c r="B479" s="41"/>
    </row>
    <row r="480" spans="1:2" ht="23.25">
      <c r="A480" s="40"/>
      <c r="B480" s="41"/>
    </row>
    <row r="481" spans="1:2" ht="23.25">
      <c r="A481" s="40"/>
      <c r="B481" s="41"/>
    </row>
    <row r="482" spans="1:2" ht="23.25">
      <c r="A482" s="40"/>
      <c r="B482" s="41"/>
    </row>
    <row r="483" spans="1:2" ht="23.25">
      <c r="A483" s="40"/>
      <c r="B483" s="41"/>
    </row>
    <row r="484" spans="1:2" ht="23.25">
      <c r="A484" s="40"/>
      <c r="B484" s="41"/>
    </row>
    <row r="485" spans="1:2" ht="23.25">
      <c r="A485" s="40"/>
      <c r="B485" s="41"/>
    </row>
    <row r="486" spans="1:2" ht="23.25">
      <c r="A486" s="40"/>
      <c r="B486" s="41"/>
    </row>
    <row r="487" spans="1:2" ht="23.25">
      <c r="A487" s="40"/>
      <c r="B487" s="41"/>
    </row>
    <row r="488" spans="1:2" ht="23.25">
      <c r="A488" s="40"/>
      <c r="B488" s="41"/>
    </row>
    <row r="489" spans="1:2" ht="23.25">
      <c r="A489" s="40"/>
      <c r="B489" s="41"/>
    </row>
    <row r="490" spans="1:2" ht="23.25">
      <c r="A490" s="40"/>
      <c r="B490" s="41"/>
    </row>
    <row r="491" spans="1:2" ht="23.25">
      <c r="A491" s="40"/>
      <c r="B491" s="41"/>
    </row>
    <row r="492" spans="1:2" ht="23.25">
      <c r="A492" s="40"/>
      <c r="B492" s="41"/>
    </row>
    <row r="493" spans="1:2" ht="23.25">
      <c r="A493" s="40"/>
      <c r="B493" s="41"/>
    </row>
    <row r="494" spans="1:2" ht="23.25">
      <c r="A494" s="40"/>
      <c r="B494" s="41"/>
    </row>
    <row r="495" spans="1:2" ht="23.25">
      <c r="A495" s="40"/>
      <c r="B495" s="41"/>
    </row>
    <row r="496" spans="1:2" ht="23.25">
      <c r="A496" s="40"/>
      <c r="B496" s="41"/>
    </row>
    <row r="497" spans="1:2" ht="23.25">
      <c r="A497" s="40"/>
      <c r="B497" s="41"/>
    </row>
    <row r="498" spans="1:2" ht="23.25">
      <c r="A498" s="40"/>
      <c r="B498" s="41"/>
    </row>
    <row r="499" spans="1:2" ht="23.25">
      <c r="A499" s="40"/>
      <c r="B499" s="41"/>
    </row>
    <row r="500" spans="1:2" ht="23.25">
      <c r="A500" s="40"/>
      <c r="B500" s="41"/>
    </row>
    <row r="501" spans="1:2" ht="23.25">
      <c r="A501" s="40"/>
      <c r="B501" s="41"/>
    </row>
    <row r="502" spans="1:2" ht="23.25">
      <c r="A502" s="40"/>
      <c r="B502" s="41"/>
    </row>
    <row r="503" spans="1:2" ht="23.25">
      <c r="A503" s="40"/>
      <c r="B503" s="41"/>
    </row>
    <row r="504" spans="1:2" ht="23.25">
      <c r="A504" s="40"/>
      <c r="B504" s="41"/>
    </row>
    <row r="505" spans="1:2" ht="23.25">
      <c r="A505" s="40"/>
      <c r="B505" s="41"/>
    </row>
    <row r="506" spans="1:2" ht="23.25">
      <c r="A506" s="40"/>
      <c r="B506" s="41"/>
    </row>
    <row r="507" spans="1:2" ht="23.25">
      <c r="A507" s="40"/>
      <c r="B507" s="41"/>
    </row>
    <row r="508" spans="1:2" ht="23.25">
      <c r="A508" s="40"/>
      <c r="B508" s="41"/>
    </row>
    <row r="509" spans="1:2" ht="23.25">
      <c r="A509" s="40"/>
      <c r="B509" s="41"/>
    </row>
    <row r="510" spans="1:2" ht="23.25">
      <c r="A510" s="40"/>
      <c r="B510" s="41"/>
    </row>
    <row r="511" spans="1:2" ht="23.25">
      <c r="A511" s="40"/>
      <c r="B511" s="41"/>
    </row>
    <row r="512" spans="1:2" ht="23.25">
      <c r="A512" s="40"/>
      <c r="B512" s="41"/>
    </row>
    <row r="513" spans="1:2" ht="23.25">
      <c r="A513" s="40"/>
      <c r="B513" s="41"/>
    </row>
    <row r="514" spans="1:2" ht="23.25">
      <c r="A514" s="40"/>
      <c r="B514" s="41"/>
    </row>
    <row r="515" spans="1:2" ht="23.25">
      <c r="A515" s="40"/>
      <c r="B515" s="41"/>
    </row>
    <row r="516" spans="1:2" ht="23.25">
      <c r="A516" s="40"/>
      <c r="B516" s="41"/>
    </row>
    <row r="517" spans="1:2" ht="23.25">
      <c r="A517" s="40"/>
      <c r="B517" s="41"/>
    </row>
    <row r="518" spans="1:2" ht="23.25">
      <c r="A518" s="40"/>
      <c r="B518" s="41"/>
    </row>
    <row r="519" spans="1:2" ht="23.25">
      <c r="A519" s="40"/>
      <c r="B519" s="41"/>
    </row>
    <row r="520" spans="1:2" ht="23.25">
      <c r="A520" s="40"/>
      <c r="B520" s="41"/>
    </row>
    <row r="521" spans="1:2" ht="23.25">
      <c r="A521" s="40"/>
      <c r="B521" s="41"/>
    </row>
    <row r="522" spans="1:2" ht="23.25">
      <c r="A522" s="40"/>
      <c r="B522" s="41"/>
    </row>
    <row r="523" spans="1:2" ht="23.25">
      <c r="A523" s="40"/>
      <c r="B523" s="41"/>
    </row>
    <row r="524" spans="1:2" ht="23.25">
      <c r="A524" s="40"/>
      <c r="B524" s="41"/>
    </row>
    <row r="525" spans="1:2" ht="23.25">
      <c r="A525" s="40"/>
      <c r="B525" s="41"/>
    </row>
    <row r="526" spans="1:2" ht="23.25">
      <c r="A526" s="40"/>
      <c r="B526" s="41"/>
    </row>
    <row r="527" spans="1:2" ht="23.25">
      <c r="A527" s="40"/>
      <c r="B527" s="41"/>
    </row>
    <row r="528" spans="1:2" ht="23.25">
      <c r="A528" s="40"/>
      <c r="B528" s="41"/>
    </row>
    <row r="529" spans="1:2" ht="23.25">
      <c r="A529" s="40"/>
      <c r="B529" s="41"/>
    </row>
    <row r="530" spans="1:2" ht="23.25">
      <c r="A530" s="40"/>
      <c r="B530" s="41"/>
    </row>
    <row r="531" spans="1:2" ht="23.25">
      <c r="A531" s="40"/>
      <c r="B531" s="41"/>
    </row>
    <row r="532" spans="1:2" ht="23.25">
      <c r="A532" s="40"/>
      <c r="B532" s="41"/>
    </row>
    <row r="533" spans="1:2" ht="23.25">
      <c r="A533" s="40"/>
      <c r="B533" s="41"/>
    </row>
    <row r="534" spans="1:2" ht="23.25">
      <c r="A534" s="40"/>
      <c r="B534" s="41"/>
    </row>
    <row r="535" spans="1:2" ht="23.25">
      <c r="A535" s="40"/>
      <c r="B535" s="41"/>
    </row>
    <row r="536" spans="1:2" ht="23.25">
      <c r="A536" s="40"/>
      <c r="B536" s="41"/>
    </row>
    <row r="537" spans="1:2" ht="23.25">
      <c r="A537" s="40"/>
      <c r="B537" s="41"/>
    </row>
    <row r="538" spans="1:2" ht="23.25">
      <c r="A538" s="40"/>
      <c r="B538" s="41"/>
    </row>
    <row r="539" spans="1:2" ht="23.25">
      <c r="A539" s="40"/>
      <c r="B539" s="41"/>
    </row>
    <row r="540" spans="1:2" ht="23.25">
      <c r="A540" s="40"/>
      <c r="B540" s="41"/>
    </row>
    <row r="541" spans="1:2" ht="23.25">
      <c r="A541" s="40"/>
      <c r="B541" s="41"/>
    </row>
    <row r="542" spans="1:2" ht="23.25">
      <c r="A542" s="40"/>
      <c r="B542" s="41"/>
    </row>
    <row r="543" spans="1:2" ht="23.25">
      <c r="A543" s="40"/>
      <c r="B543" s="41"/>
    </row>
    <row r="544" spans="1:2" ht="23.25">
      <c r="A544" s="40"/>
      <c r="B544" s="41"/>
    </row>
    <row r="545" spans="1:2" ht="23.25">
      <c r="A545" s="40"/>
      <c r="B545" s="41"/>
    </row>
    <row r="546" spans="1:2" ht="23.25">
      <c r="A546" s="40"/>
      <c r="B546" s="41"/>
    </row>
    <row r="547" spans="1:2" ht="23.25">
      <c r="A547" s="40"/>
      <c r="B547" s="41"/>
    </row>
    <row r="548" spans="1:2" ht="23.25">
      <c r="A548" s="40"/>
      <c r="B548" s="41"/>
    </row>
    <row r="549" spans="1:2" ht="23.25">
      <c r="A549" s="40"/>
      <c r="B549" s="41"/>
    </row>
    <row r="550" spans="1:2" ht="23.25">
      <c r="A550" s="40"/>
      <c r="B550" s="41"/>
    </row>
    <row r="551" spans="1:2" ht="23.25">
      <c r="A551" s="40"/>
      <c r="B551" s="41"/>
    </row>
    <row r="552" spans="1:2" ht="23.25">
      <c r="A552" s="40"/>
      <c r="B552" s="41"/>
    </row>
    <row r="553" spans="1:2" ht="23.25">
      <c r="A553" s="40"/>
      <c r="B553" s="41"/>
    </row>
    <row r="554" spans="1:2" ht="23.25">
      <c r="A554" s="40"/>
      <c r="B554" s="41"/>
    </row>
    <row r="555" spans="1:2" ht="23.25">
      <c r="A555" s="40"/>
      <c r="B555" s="41"/>
    </row>
    <row r="556" spans="1:2" ht="23.25">
      <c r="A556" s="40"/>
      <c r="B556" s="41"/>
    </row>
    <row r="557" spans="1:2" ht="23.25">
      <c r="A557" s="40"/>
      <c r="B557" s="41"/>
    </row>
    <row r="558" spans="1:2" ht="23.25">
      <c r="A558" s="40"/>
      <c r="B558" s="41"/>
    </row>
    <row r="559" spans="1:2" ht="23.25">
      <c r="A559" s="40"/>
      <c r="B559" s="41"/>
    </row>
    <row r="560" spans="1:2" ht="23.25">
      <c r="A560" s="40"/>
      <c r="B560" s="41"/>
    </row>
    <row r="561" spans="1:2" ht="23.25">
      <c r="A561" s="40"/>
      <c r="B561" s="41"/>
    </row>
    <row r="562" spans="1:2" ht="23.25">
      <c r="A562" s="40"/>
      <c r="B562" s="41"/>
    </row>
    <row r="563" spans="1:2" ht="23.25">
      <c r="A563" s="40"/>
      <c r="B563" s="41"/>
    </row>
    <row r="564" spans="1:2" ht="23.25">
      <c r="A564" s="40"/>
      <c r="B564" s="41"/>
    </row>
    <row r="565" spans="1:2" ht="23.25">
      <c r="A565" s="40"/>
      <c r="B565" s="41"/>
    </row>
    <row r="566" spans="1:2" ht="23.25">
      <c r="A566" s="40"/>
      <c r="B566" s="41"/>
    </row>
    <row r="567" spans="1:2" ht="23.25">
      <c r="A567" s="40"/>
      <c r="B567" s="41"/>
    </row>
    <row r="568" spans="1:2" ht="23.25">
      <c r="A568" s="40"/>
      <c r="B568" s="41"/>
    </row>
    <row r="569" spans="1:2" ht="23.25">
      <c r="A569" s="40"/>
      <c r="B569" s="41"/>
    </row>
    <row r="570" spans="1:2" ht="23.25">
      <c r="A570" s="40"/>
      <c r="B570" s="41"/>
    </row>
    <row r="571" spans="1:2" ht="23.25">
      <c r="A571" s="40"/>
      <c r="B571" s="41"/>
    </row>
    <row r="572" spans="1:2" ht="23.25">
      <c r="A572" s="40"/>
      <c r="B572" s="41"/>
    </row>
    <row r="573" spans="1:2" ht="23.25">
      <c r="A573" s="40"/>
      <c r="B573" s="41"/>
    </row>
    <row r="574" spans="1:2" ht="23.25">
      <c r="A574" s="40"/>
      <c r="B574" s="41"/>
    </row>
    <row r="575" spans="1:2" ht="23.25">
      <c r="A575" s="40"/>
      <c r="B575" s="41"/>
    </row>
    <row r="576" spans="1:2" ht="23.25">
      <c r="A576" s="40"/>
      <c r="B576" s="41"/>
    </row>
    <row r="577" spans="1:2" ht="23.25">
      <c r="A577" s="40"/>
      <c r="B577" s="41"/>
    </row>
    <row r="578" spans="1:2" ht="23.25">
      <c r="A578" s="40"/>
      <c r="B578" s="41"/>
    </row>
    <row r="579" spans="1:2" ht="23.25">
      <c r="A579" s="40"/>
      <c r="B579" s="41"/>
    </row>
    <row r="580" spans="1:2" ht="23.25">
      <c r="A580" s="40"/>
      <c r="B580" s="41"/>
    </row>
    <row r="581" spans="1:2" ht="23.25">
      <c r="A581" s="40"/>
      <c r="B581" s="41"/>
    </row>
    <row r="582" spans="1:2" ht="23.25">
      <c r="A582" s="40"/>
      <c r="B582" s="41"/>
    </row>
    <row r="583" spans="1:2" ht="23.25">
      <c r="A583" s="40"/>
      <c r="B583" s="41"/>
    </row>
    <row r="584" spans="1:2" ht="23.25">
      <c r="A584" s="40"/>
      <c r="B584" s="41"/>
    </row>
    <row r="585" spans="1:2" ht="23.25">
      <c r="A585" s="40"/>
      <c r="B585" s="41"/>
    </row>
    <row r="586" spans="1:2" ht="23.25">
      <c r="A586" s="40"/>
      <c r="B586" s="41"/>
    </row>
    <row r="587" spans="1:2" ht="23.25">
      <c r="A587" s="40"/>
      <c r="B587" s="41"/>
    </row>
    <row r="588" spans="1:2" ht="23.25">
      <c r="A588" s="40"/>
      <c r="B588" s="41"/>
    </row>
    <row r="589" spans="1:2" ht="23.25">
      <c r="A589" s="40"/>
      <c r="B589" s="41"/>
    </row>
    <row r="590" spans="1:2" ht="23.25">
      <c r="A590" s="40"/>
      <c r="B590" s="41"/>
    </row>
    <row r="591" spans="1:2" ht="23.25">
      <c r="A591" s="40"/>
      <c r="B591" s="41"/>
    </row>
    <row r="592" spans="1:2" ht="23.25">
      <c r="A592" s="40"/>
      <c r="B592" s="41"/>
    </row>
    <row r="593" spans="1:2" ht="23.25">
      <c r="A593" s="40"/>
      <c r="B593" s="41"/>
    </row>
    <row r="594" spans="1:2" ht="23.25">
      <c r="A594" s="40"/>
      <c r="B594" s="41"/>
    </row>
    <row r="595" spans="1:2" ht="23.25">
      <c r="A595" s="40"/>
      <c r="B595" s="41"/>
    </row>
    <row r="596" spans="1:2" ht="23.25">
      <c r="A596" s="40"/>
      <c r="B596" s="41"/>
    </row>
    <row r="597" spans="1:2" ht="23.25">
      <c r="A597" s="40"/>
      <c r="B597" s="41"/>
    </row>
    <row r="598" spans="1:2" ht="23.25">
      <c r="A598" s="40"/>
      <c r="B598" s="41"/>
    </row>
    <row r="599" spans="1:2" ht="23.25">
      <c r="A599" s="40"/>
      <c r="B599" s="41"/>
    </row>
    <row r="600" spans="1:2" ht="23.25">
      <c r="A600" s="40"/>
      <c r="B600" s="41"/>
    </row>
    <row r="601" spans="1:2" ht="23.25">
      <c r="A601" s="40"/>
      <c r="B601" s="41"/>
    </row>
    <row r="602" spans="1:2" ht="23.25">
      <c r="A602" s="40"/>
      <c r="B602" s="41"/>
    </row>
    <row r="603" spans="1:2" ht="23.25">
      <c r="A603" s="40"/>
      <c r="B603" s="41"/>
    </row>
    <row r="604" spans="1:2" ht="23.25">
      <c r="A604" s="40"/>
      <c r="B604" s="41"/>
    </row>
    <row r="605" spans="1:2" ht="23.25">
      <c r="A605" s="40"/>
      <c r="B605" s="41"/>
    </row>
    <row r="606" spans="1:2" ht="23.25">
      <c r="A606" s="40"/>
      <c r="B606" s="41"/>
    </row>
    <row r="607" spans="1:2" ht="23.25">
      <c r="A607" s="40"/>
      <c r="B607" s="41"/>
    </row>
    <row r="608" spans="1:2" ht="23.25">
      <c r="A608" s="40"/>
      <c r="B608" s="41"/>
    </row>
    <row r="609" spans="1:2" ht="23.25">
      <c r="A609" s="40"/>
      <c r="B609" s="41"/>
    </row>
    <row r="610" spans="1:2" ht="23.25">
      <c r="A610" s="40"/>
      <c r="B610" s="41"/>
    </row>
    <row r="611" spans="1:2" ht="23.25">
      <c r="A611" s="40"/>
      <c r="B611" s="41"/>
    </row>
    <row r="612" spans="1:2" ht="23.25">
      <c r="A612" s="40"/>
      <c r="B612" s="41"/>
    </row>
    <row r="613" spans="1:2" ht="23.25">
      <c r="A613" s="40"/>
      <c r="B613" s="41"/>
    </row>
    <row r="614" spans="1:2" ht="23.25">
      <c r="A614" s="40"/>
      <c r="B614" s="41"/>
    </row>
    <row r="615" spans="1:2" ht="23.25">
      <c r="A615" s="40"/>
      <c r="B615" s="41"/>
    </row>
    <row r="616" spans="1:2" ht="23.25">
      <c r="A616" s="40"/>
      <c r="B616" s="41"/>
    </row>
    <row r="617" spans="1:2" ht="23.25">
      <c r="A617" s="40"/>
      <c r="B617" s="41"/>
    </row>
    <row r="618" spans="1:2" ht="23.25">
      <c r="A618" s="40"/>
      <c r="B618" s="41"/>
    </row>
    <row r="619" spans="1:2" ht="23.25">
      <c r="A619" s="40"/>
      <c r="B619" s="41"/>
    </row>
    <row r="620" spans="1:2" ht="23.25">
      <c r="A620" s="40"/>
      <c r="B620" s="41"/>
    </row>
    <row r="621" spans="1:2" ht="23.25">
      <c r="A621" s="40"/>
      <c r="B621" s="41"/>
    </row>
    <row r="622" spans="1:2" ht="23.25">
      <c r="A622" s="40"/>
      <c r="B622" s="41"/>
    </row>
    <row r="623" spans="1:2" ht="23.25">
      <c r="A623" s="40"/>
      <c r="B623" s="41"/>
    </row>
    <row r="624" spans="1:2" ht="23.25">
      <c r="A624" s="40"/>
      <c r="B624" s="41"/>
    </row>
    <row r="625" spans="1:2" ht="23.25">
      <c r="A625" s="40"/>
      <c r="B625" s="41"/>
    </row>
    <row r="626" spans="1:2" ht="23.25">
      <c r="A626" s="40"/>
      <c r="B626" s="41"/>
    </row>
    <row r="627" spans="1:2" ht="23.25">
      <c r="A627" s="40"/>
      <c r="B627" s="41"/>
    </row>
    <row r="628" spans="1:2" ht="23.25">
      <c r="A628" s="40"/>
      <c r="B628" s="41"/>
    </row>
    <row r="629" spans="1:2" ht="23.25">
      <c r="A629" s="40"/>
      <c r="B629" s="41"/>
    </row>
    <row r="630" spans="1:2" ht="23.25">
      <c r="A630" s="40"/>
      <c r="B630" s="41"/>
    </row>
    <row r="631" spans="1:2" ht="23.25">
      <c r="A631" s="40"/>
      <c r="B631" s="41"/>
    </row>
    <row r="632" spans="1:2" ht="23.25">
      <c r="A632" s="40"/>
      <c r="B632" s="41"/>
    </row>
    <row r="633" spans="1:2" ht="23.25">
      <c r="A633" s="40"/>
      <c r="B633" s="41"/>
    </row>
    <row r="634" spans="1:2" ht="23.25">
      <c r="A634" s="40"/>
      <c r="B634" s="41"/>
    </row>
    <row r="635" spans="1:2" ht="23.25">
      <c r="A635" s="40"/>
      <c r="B635" s="41"/>
    </row>
    <row r="636" spans="1:2" ht="23.25">
      <c r="A636" s="40"/>
      <c r="B636" s="41"/>
    </row>
    <row r="637" spans="1:2" ht="23.25">
      <c r="A637" s="40"/>
      <c r="B637" s="41"/>
    </row>
    <row r="638" spans="1:2" ht="23.25">
      <c r="A638" s="40"/>
      <c r="B638" s="41"/>
    </row>
    <row r="639" spans="1:2" ht="23.25">
      <c r="A639" s="40"/>
      <c r="B639" s="41"/>
    </row>
    <row r="640" spans="1:2" ht="23.25">
      <c r="A640" s="40"/>
      <c r="B640" s="41"/>
    </row>
    <row r="641" spans="1:2" ht="23.25">
      <c r="A641" s="40"/>
      <c r="B641" s="41"/>
    </row>
    <row r="642" spans="1:2" ht="23.25">
      <c r="A642" s="40"/>
      <c r="B642" s="41"/>
    </row>
    <row r="643" spans="1:2" ht="23.25">
      <c r="A643" s="40"/>
      <c r="B643" s="41"/>
    </row>
    <row r="644" spans="1:2" ht="23.25">
      <c r="A644" s="40"/>
      <c r="B644" s="41"/>
    </row>
    <row r="645" spans="1:2" ht="23.25">
      <c r="A645" s="40"/>
      <c r="B645" s="41"/>
    </row>
    <row r="646" spans="1:2" ht="23.25">
      <c r="A646" s="40"/>
      <c r="B646" s="41"/>
    </row>
    <row r="647" spans="1:2" ht="23.25">
      <c r="A647" s="40"/>
      <c r="B647" s="41"/>
    </row>
    <row r="648" spans="1:2" ht="23.25">
      <c r="A648" s="40"/>
      <c r="B648" s="41"/>
    </row>
    <row r="649" spans="1:2" ht="23.25">
      <c r="A649" s="40"/>
      <c r="B649" s="41"/>
    </row>
    <row r="650" spans="1:2" ht="23.25">
      <c r="A650" s="40"/>
      <c r="B650" s="41"/>
    </row>
    <row r="651" spans="1:2" ht="23.25">
      <c r="A651" s="40"/>
      <c r="B651" s="41"/>
    </row>
    <row r="652" spans="1:2" ht="23.25">
      <c r="A652" s="40"/>
      <c r="B652" s="41"/>
    </row>
    <row r="653" spans="1:2" ht="23.25">
      <c r="A653" s="40"/>
      <c r="B653" s="41"/>
    </row>
    <row r="654" spans="1:2" ht="23.25">
      <c r="A654" s="40"/>
      <c r="B654" s="41"/>
    </row>
    <row r="655" spans="1:2" ht="23.25">
      <c r="A655" s="40"/>
      <c r="B655" s="41"/>
    </row>
    <row r="656" spans="1:2" ht="23.25">
      <c r="A656" s="40"/>
      <c r="B656" s="41"/>
    </row>
    <row r="657" spans="1:2" ht="23.25">
      <c r="A657" s="40"/>
      <c r="B657" s="41"/>
    </row>
    <row r="658" spans="1:2" ht="23.25">
      <c r="A658" s="40"/>
      <c r="B658" s="41"/>
    </row>
    <row r="659" spans="1:2" ht="23.25">
      <c r="A659" s="40"/>
      <c r="B659" s="41"/>
    </row>
    <row r="660" spans="1:2" ht="23.25">
      <c r="A660" s="40"/>
      <c r="B660" s="41"/>
    </row>
    <row r="661" spans="1:2" ht="23.25">
      <c r="A661" s="40"/>
      <c r="B661" s="41"/>
    </row>
    <row r="662" spans="1:2" ht="23.25">
      <c r="A662" s="40"/>
      <c r="B662" s="41"/>
    </row>
    <row r="663" spans="1:2" ht="23.25">
      <c r="A663" s="40"/>
      <c r="B663" s="41"/>
    </row>
    <row r="664" spans="1:2" ht="23.25">
      <c r="A664" s="40"/>
      <c r="B664" s="41"/>
    </row>
    <row r="665" spans="1:2" ht="23.25">
      <c r="A665" s="40"/>
      <c r="B665" s="41"/>
    </row>
    <row r="666" spans="1:2" ht="23.25">
      <c r="A666" s="40"/>
      <c r="B666" s="41"/>
    </row>
    <row r="667" spans="1:2" ht="23.25">
      <c r="A667" s="40"/>
      <c r="B667" s="41"/>
    </row>
    <row r="668" spans="1:2" ht="23.25">
      <c r="A668" s="40"/>
      <c r="B668" s="41"/>
    </row>
    <row r="669" spans="1:2" ht="23.25">
      <c r="A669" s="40"/>
      <c r="B669" s="41"/>
    </row>
    <row r="670" spans="1:2" ht="23.25">
      <c r="A670" s="40"/>
      <c r="B670" s="41"/>
    </row>
    <row r="671" spans="1:2" ht="23.25">
      <c r="A671" s="40"/>
      <c r="B671" s="41"/>
    </row>
    <row r="672" spans="1:2" ht="23.25">
      <c r="A672" s="40"/>
      <c r="B672" s="41"/>
    </row>
    <row r="673" spans="1:2" ht="23.25">
      <c r="A673" s="40"/>
      <c r="B673" s="41"/>
    </row>
    <row r="674" spans="1:2" ht="23.25">
      <c r="A674" s="40"/>
      <c r="B674" s="41"/>
    </row>
    <row r="675" spans="1:2" ht="23.25">
      <c r="A675" s="40"/>
      <c r="B675" s="41"/>
    </row>
    <row r="676" spans="1:2" ht="23.25">
      <c r="A676" s="40"/>
      <c r="B676" s="41"/>
    </row>
    <row r="677" spans="1:2" ht="23.25">
      <c r="A677" s="40"/>
      <c r="B677" s="41"/>
    </row>
    <row r="678" spans="1:2" ht="23.25">
      <c r="A678" s="40"/>
      <c r="B678" s="41"/>
    </row>
    <row r="679" spans="1:2" ht="23.25">
      <c r="A679" s="40"/>
      <c r="B679" s="41"/>
    </row>
    <row r="680" spans="1:2" ht="23.25">
      <c r="A680" s="40"/>
      <c r="B680" s="41"/>
    </row>
    <row r="681" spans="1:2" ht="23.25">
      <c r="A681" s="40"/>
      <c r="B681" s="41"/>
    </row>
    <row r="682" spans="1:2" ht="23.25">
      <c r="A682" s="40"/>
      <c r="B682" s="41"/>
    </row>
    <row r="683" spans="1:2" ht="23.25">
      <c r="A683" s="40"/>
      <c r="B683" s="41"/>
    </row>
    <row r="684" spans="1:2" ht="23.25">
      <c r="A684" s="40"/>
      <c r="B684" s="41"/>
    </row>
    <row r="685" spans="1:2" ht="23.25">
      <c r="A685" s="40"/>
      <c r="B685" s="41"/>
    </row>
    <row r="686" spans="1:2" ht="23.25">
      <c r="A686" s="40"/>
      <c r="B686" s="41"/>
    </row>
    <row r="687" spans="1:2" ht="23.25">
      <c r="A687" s="40"/>
      <c r="B687" s="41"/>
    </row>
    <row r="688" spans="1:2" ht="23.25">
      <c r="A688" s="40"/>
      <c r="B688" s="41"/>
    </row>
    <row r="689" spans="1:2" ht="23.25">
      <c r="A689" s="40"/>
      <c r="B689" s="41"/>
    </row>
    <row r="690" spans="1:2" ht="23.25">
      <c r="A690" s="40"/>
      <c r="B690" s="41"/>
    </row>
    <row r="691" spans="1:2" ht="23.25">
      <c r="A691" s="40"/>
      <c r="B691" s="41"/>
    </row>
    <row r="692" spans="1:2" ht="23.25">
      <c r="A692" s="40"/>
      <c r="B692" s="41"/>
    </row>
    <row r="693" spans="1:2" ht="23.25">
      <c r="A693" s="40"/>
      <c r="B693" s="41"/>
    </row>
    <row r="694" spans="1:2" ht="23.25">
      <c r="A694" s="40"/>
      <c r="B694" s="41"/>
    </row>
    <row r="695" spans="1:2" ht="23.25">
      <c r="A695" s="40"/>
      <c r="B695" s="41"/>
    </row>
    <row r="696" spans="1:2" ht="23.25">
      <c r="A696" s="40"/>
      <c r="B696" s="41"/>
    </row>
    <row r="697" spans="1:2" ht="23.25">
      <c r="A697" s="40"/>
      <c r="B697" s="41"/>
    </row>
    <row r="698" spans="1:2" ht="23.25">
      <c r="A698" s="40"/>
      <c r="B698" s="41"/>
    </row>
    <row r="699" spans="1:2" ht="23.25">
      <c r="A699" s="40"/>
      <c r="B699" s="41"/>
    </row>
    <row r="700" spans="1:2" ht="23.25">
      <c r="A700" s="40"/>
      <c r="B700" s="41"/>
    </row>
    <row r="701" spans="1:2" ht="23.25">
      <c r="A701" s="40"/>
      <c r="B701" s="41"/>
    </row>
    <row r="702" spans="1:2" ht="23.25">
      <c r="A702" s="40"/>
      <c r="B702" s="41"/>
    </row>
    <row r="703" spans="1:2" ht="23.25">
      <c r="A703" s="40"/>
      <c r="B703" s="41"/>
    </row>
    <row r="704" spans="1:2" ht="23.25">
      <c r="A704" s="40"/>
      <c r="B704" s="41"/>
    </row>
    <row r="705" spans="1:2" ht="23.25">
      <c r="A705" s="40"/>
      <c r="B705" s="41"/>
    </row>
    <row r="706" spans="1:2" ht="23.25">
      <c r="A706" s="40"/>
      <c r="B706" s="41"/>
    </row>
    <row r="707" spans="1:2" ht="23.25">
      <c r="A707" s="40"/>
      <c r="B707" s="41"/>
    </row>
    <row r="708" spans="1:2" ht="23.25">
      <c r="A708" s="40"/>
      <c r="B708" s="41"/>
    </row>
    <row r="709" spans="1:2" ht="23.25">
      <c r="A709" s="40"/>
      <c r="B709" s="41"/>
    </row>
    <row r="710" spans="1:2" ht="23.25">
      <c r="A710" s="40"/>
      <c r="B710" s="41"/>
    </row>
    <row r="711" spans="1:2" ht="23.25">
      <c r="A711" s="40"/>
      <c r="B711" s="41"/>
    </row>
    <row r="712" spans="1:2" ht="23.25">
      <c r="A712" s="40"/>
      <c r="B712" s="41"/>
    </row>
    <row r="713" spans="1:2" ht="23.25">
      <c r="A713" s="40"/>
      <c r="B713" s="41"/>
    </row>
    <row r="714" spans="1:2" ht="23.25">
      <c r="A714" s="40"/>
      <c r="B714" s="41"/>
    </row>
    <row r="715" spans="1:2" ht="23.25">
      <c r="A715" s="40"/>
      <c r="B715" s="41"/>
    </row>
    <row r="716" spans="1:2" ht="23.25">
      <c r="A716" s="40"/>
      <c r="B716" s="41"/>
    </row>
    <row r="717" spans="1:2" ht="23.25">
      <c r="A717" s="40"/>
      <c r="B717" s="41"/>
    </row>
    <row r="718" spans="1:2" ht="23.25">
      <c r="A718" s="40"/>
      <c r="B718" s="41"/>
    </row>
    <row r="719" spans="1:2" ht="23.25">
      <c r="A719" s="40"/>
      <c r="B719" s="41"/>
    </row>
    <row r="720" spans="1:2" ht="23.25">
      <c r="A720" s="40"/>
      <c r="B720" s="41"/>
    </row>
    <row r="721" spans="1:2" ht="23.25">
      <c r="A721" s="40"/>
      <c r="B721" s="41"/>
    </row>
    <row r="722" spans="1:2" ht="23.25">
      <c r="A722" s="40"/>
      <c r="B722" s="41"/>
    </row>
    <row r="723" spans="1:2" ht="23.25">
      <c r="A723" s="40"/>
      <c r="B723" s="41"/>
    </row>
    <row r="724" spans="1:2" ht="23.25">
      <c r="A724" s="40"/>
      <c r="B724" s="41"/>
    </row>
    <row r="725" spans="1:2" ht="23.25">
      <c r="A725" s="40"/>
      <c r="B725" s="41"/>
    </row>
    <row r="726" spans="1:2" ht="23.25">
      <c r="A726" s="40"/>
      <c r="B726" s="41"/>
    </row>
    <row r="727" spans="1:2" ht="23.25">
      <c r="A727" s="40"/>
      <c r="B727" s="41"/>
    </row>
    <row r="728" spans="1:2" ht="23.25">
      <c r="A728" s="40"/>
      <c r="B728" s="41"/>
    </row>
    <row r="729" spans="1:2" ht="23.25">
      <c r="A729" s="40"/>
      <c r="B729" s="41"/>
    </row>
    <row r="730" spans="1:2" ht="23.25">
      <c r="A730" s="40"/>
      <c r="B730" s="41"/>
    </row>
    <row r="731" spans="1:2" ht="23.25">
      <c r="A731" s="40"/>
      <c r="B731" s="41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2021-05-24T14:10:47Z</cp:lastPrinted>
  <dcterms:created xsi:type="dcterms:W3CDTF">1980-01-04T10:11:19Z</dcterms:created>
  <dcterms:modified xsi:type="dcterms:W3CDTF">2021-07-14T04:04:31Z</dcterms:modified>
  <cp:category/>
  <cp:version/>
  <cp:contentType/>
  <cp:contentStatus/>
</cp:coreProperties>
</file>